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Лист1!$R$1:$R$98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R41" i="1"/>
  <c r="R37" i="1"/>
  <c r="R72" i="1"/>
  <c r="R90" i="1"/>
  <c r="R92" i="1"/>
  <c r="R48" i="1"/>
  <c r="R93" i="1"/>
  <c r="R68" i="1"/>
  <c r="R79" i="1"/>
  <c r="R8" i="1"/>
  <c r="R59" i="1"/>
  <c r="R29" i="1"/>
  <c r="R5" i="1"/>
  <c r="R38" i="1"/>
  <c r="R16" i="1"/>
  <c r="R58" i="1"/>
  <c r="R28" i="1"/>
  <c r="R49" i="1"/>
  <c r="R81" i="1"/>
  <c r="R67" i="1"/>
  <c r="R60" i="1"/>
  <c r="R40" i="1"/>
  <c r="R27" i="1"/>
  <c r="R10" i="1"/>
  <c r="R86" i="1"/>
  <c r="R17" i="1"/>
  <c r="R89" i="1"/>
  <c r="R21" i="1"/>
  <c r="R30" i="1"/>
  <c r="R45" i="1"/>
  <c r="R63" i="1"/>
  <c r="R71" i="1"/>
  <c r="R42" i="1"/>
  <c r="R12" i="1"/>
  <c r="R65" i="1"/>
  <c r="R88" i="1"/>
  <c r="R46" i="1"/>
  <c r="R94" i="1"/>
  <c r="R13" i="1"/>
  <c r="R14" i="1"/>
  <c r="R6" i="1"/>
  <c r="R74" i="1"/>
  <c r="R19" i="1"/>
  <c r="R39" i="1"/>
  <c r="R36" i="1"/>
  <c r="R11" i="1"/>
  <c r="R9" i="1"/>
  <c r="R87" i="1"/>
  <c r="R55" i="1"/>
  <c r="R78" i="1"/>
  <c r="R47" i="1"/>
  <c r="R32" i="1"/>
  <c r="R54" i="1"/>
  <c r="R64" i="1"/>
  <c r="R15" i="1"/>
  <c r="R53" i="1"/>
  <c r="R95" i="1"/>
  <c r="R91" i="1"/>
  <c r="R18" i="1"/>
  <c r="R73" i="1"/>
  <c r="R82" i="1"/>
  <c r="R62" i="1"/>
  <c r="R22" i="1"/>
  <c r="R25" i="1"/>
  <c r="R7" i="1"/>
  <c r="R33" i="1"/>
  <c r="R96" i="1"/>
  <c r="R76" i="1"/>
  <c r="R77" i="1"/>
  <c r="R26" i="1"/>
  <c r="R20" i="1"/>
  <c r="R75" i="1"/>
  <c r="R57" i="1"/>
  <c r="R66" i="1"/>
  <c r="R83" i="1"/>
  <c r="R84" i="1"/>
  <c r="R56" i="1"/>
  <c r="R70" i="1"/>
  <c r="R23" i="1"/>
  <c r="R80" i="1"/>
  <c r="R51" i="1"/>
  <c r="R24" i="1"/>
  <c r="R61" i="1"/>
  <c r="R85" i="1"/>
  <c r="R34" i="1"/>
  <c r="R50" i="1"/>
  <c r="R31" i="1"/>
  <c r="R35" i="1"/>
  <c r="R52" i="1"/>
  <c r="R43" i="1"/>
  <c r="R69" i="1"/>
  <c r="I52" i="1"/>
  <c r="J26" i="1"/>
  <c r="I22" i="1"/>
  <c r="J18" i="1"/>
  <c r="I54" i="1"/>
  <c r="I32" i="1"/>
  <c r="J55" i="1"/>
  <c r="J87" i="1"/>
  <c r="I9" i="1"/>
  <c r="J11" i="1"/>
  <c r="I11" i="1"/>
  <c r="I39" i="1"/>
  <c r="I19" i="1"/>
  <c r="I74" i="1"/>
  <c r="I16" i="1"/>
  <c r="J42" i="1"/>
  <c r="I5" i="1"/>
  <c r="M48" i="1"/>
  <c r="J48" i="1"/>
</calcChain>
</file>

<file path=xl/sharedStrings.xml><?xml version="1.0" encoding="utf-8"?>
<sst xmlns="http://schemas.openxmlformats.org/spreadsheetml/2006/main" count="209" uniqueCount="119">
  <si>
    <t>п/п №</t>
  </si>
  <si>
    <t>ФИО</t>
  </si>
  <si>
    <t>Уровень         (подготовка специалиста/бакалавриат/магистратура)</t>
  </si>
  <si>
    <t>Курс</t>
  </si>
  <si>
    <t xml:space="preserve">
Суммарный балл</t>
  </si>
  <si>
    <t>Учебная 
деятельность</t>
  </si>
  <si>
    <t xml:space="preserve">Научно-исследовательская деятельность </t>
  </si>
  <si>
    <t>Общественная деятельность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</si>
  <si>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</si>
  <si>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</si>
  <si>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</si>
  <si>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</si>
  <si>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</si>
  <si>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</si>
  <si>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</si>
  <si>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</si>
  <si>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</si>
  <si>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</si>
  <si>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</si>
  <si>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</si>
  <si>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</si>
  <si>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</si>
  <si>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</si>
  <si>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Гресь Роберт Андреевич</t>
  </si>
  <si>
    <t>бакалавриат</t>
  </si>
  <si>
    <t>Муминов Жавохир Комилжонович</t>
  </si>
  <si>
    <t>Костромина Наталья Андреевна</t>
  </si>
  <si>
    <t>магистратура</t>
  </si>
  <si>
    <t>Сумкина Александра Андреевна</t>
  </si>
  <si>
    <t>Красковская Ольга Владиславовна</t>
  </si>
  <si>
    <t>Салеева Дарья Алексеевна</t>
  </si>
  <si>
    <t>Осташов Андрей Алексеевич</t>
  </si>
  <si>
    <t>Назарова Динара Вячеславовна</t>
  </si>
  <si>
    <t>Казачкова Юлия Сергеевна</t>
  </si>
  <si>
    <t>Боронина Алина Сергеевна</t>
  </si>
  <si>
    <t>Короткая Светлана Викторовна</t>
  </si>
  <si>
    <t>Диденко Дмитрий Юрьевич</t>
  </si>
  <si>
    <t>Костарев Алексей Дмитриевич</t>
  </si>
  <si>
    <t>Сугаков Глеб Константинович</t>
  </si>
  <si>
    <t>Дунь Григорий Владимирович</t>
  </si>
  <si>
    <t>Михеева Александра Алексеевна</t>
  </si>
  <si>
    <t>Лоба Алена Сергеевна</t>
  </si>
  <si>
    <t>Амаро Медина Даниэль Рафаэлевич</t>
  </si>
  <si>
    <t>Черепанов Семен Владимирович</t>
  </si>
  <si>
    <t>Сорокин Иван Сергеевич</t>
  </si>
  <si>
    <t>Береснев Артем Егорович</t>
  </si>
  <si>
    <t>Рожкова Юлия Олеговна</t>
  </si>
  <si>
    <t>Меринова Елизавета Сергеевна</t>
  </si>
  <si>
    <t>Абрамов Дмитрий Валерьевич</t>
  </si>
  <si>
    <t>Лазишвили Георгий Мамукавич</t>
  </si>
  <si>
    <t>Мамаджанян Анна Геворковна</t>
  </si>
  <si>
    <t>Яковлева Диана Андреевна</t>
  </si>
  <si>
    <t>Вишнякова Елена Дмитриевна</t>
  </si>
  <si>
    <t>Черепова Светлана Денисовна</t>
  </si>
  <si>
    <t>Смирнов Илья Сергеевич</t>
  </si>
  <si>
    <t>Милютина Екатерина Александровна</t>
  </si>
  <si>
    <t>Сорока Анастасия Олеговна</t>
  </si>
  <si>
    <t>Уранян Гаяне Рафаеловна</t>
  </si>
  <si>
    <t xml:space="preserve">Липатов Максим Андреевич </t>
  </si>
  <si>
    <t>Виды деятельности</t>
  </si>
  <si>
    <t>Бобровникова Елизавета Михайловна</t>
  </si>
  <si>
    <t>Коваленко Алла Александровна</t>
  </si>
  <si>
    <t>Иванова Анна Владимировна</t>
  </si>
  <si>
    <t>Сизенева Александра Павловна</t>
  </si>
  <si>
    <t>Новикова Юлия Сергеевна</t>
  </si>
  <si>
    <t>Максимов Илья Михайлович</t>
  </si>
  <si>
    <t xml:space="preserve">Волкова Дарья Дмитриевна </t>
  </si>
  <si>
    <t>Гаман Любовь Васильева</t>
  </si>
  <si>
    <t>Федоров Александр Михайлович</t>
  </si>
  <si>
    <t>Недбаев Иван Сергеевич</t>
  </si>
  <si>
    <t>Семунина Светлана Евгеньевна</t>
  </si>
  <si>
    <t>Пашовкина Анастасия Андреевна</t>
  </si>
  <si>
    <t>Андреев Максим Владимирович</t>
  </si>
  <si>
    <t>Поплавская Лада Владиславовна</t>
  </si>
  <si>
    <t>Гордиенко Анастасия Олеговна</t>
  </si>
  <si>
    <t xml:space="preserve">Фролова Анастасия Валерьевна </t>
  </si>
  <si>
    <t>Ибрагимов Айрат Ильдарович</t>
  </si>
  <si>
    <t>Соловьева Диана Александровна</t>
  </si>
  <si>
    <t>Каледина Анастасия Сергеевна</t>
  </si>
  <si>
    <t>Битюкова Екатерина Викторовна</t>
  </si>
  <si>
    <t>Колупаева Александра Дмитриевна</t>
  </si>
  <si>
    <t>Кузнецова Мария Руслановна</t>
  </si>
  <si>
    <t>Панькова Дарья Сергеевна</t>
  </si>
  <si>
    <t>Миков Владислав Валерьевич</t>
  </si>
  <si>
    <t xml:space="preserve">Гаврилова Анастасия Андреевна </t>
  </si>
  <si>
    <t>Воеводская Анастасия Алексеевна</t>
  </si>
  <si>
    <t xml:space="preserve">Немчинов Евгений Олегович </t>
  </si>
  <si>
    <t>Алояров Роман Маратович</t>
  </si>
  <si>
    <t>Ганиева Камила Рустамовна</t>
  </si>
  <si>
    <t>Козырев Матвей Михайлович</t>
  </si>
  <si>
    <t>Коськин Алексей Александрович</t>
  </si>
  <si>
    <t>Новоселова Елена Владимировна</t>
  </si>
  <si>
    <t>Аверьянов Александр Александрович</t>
  </si>
  <si>
    <t xml:space="preserve">Прокофьева Полина Вадимовна </t>
  </si>
  <si>
    <t>Калинин Олег Валерьевич</t>
  </si>
  <si>
    <t>Травкин Владимир Станиславович</t>
  </si>
  <si>
    <t>Игнатенко Виталий Витальевич</t>
  </si>
  <si>
    <t>Авдеевич Диана Андреевна</t>
  </si>
  <si>
    <t>Куровская Виктория Антоновна</t>
  </si>
  <si>
    <t xml:space="preserve">Чумакова Анастасия Валерьевна </t>
  </si>
  <si>
    <t xml:space="preserve">Захарова Надежда Борисовна </t>
  </si>
  <si>
    <t xml:space="preserve">Трескова Юлия Владимировна </t>
  </si>
  <si>
    <t>Агеева Ярославна Владимировна</t>
  </si>
  <si>
    <t>Мустафина Фарида Ильнуровна</t>
  </si>
  <si>
    <t>Калинина Дарина Геннадьевна</t>
  </si>
  <si>
    <t>Коноплина Лидия Юрьевна</t>
  </si>
  <si>
    <t>Фоменко Антонина Павловна</t>
  </si>
  <si>
    <t>Кадамбоев Жалолиддин</t>
  </si>
  <si>
    <t>Ало Авина Раджабовна</t>
  </si>
  <si>
    <t>Галяутдинова Эллина Ренатовна</t>
  </si>
  <si>
    <t>Комаров Александр Андреевич</t>
  </si>
  <si>
    <t>Овчинникова Анастасия Ильинична</t>
  </si>
  <si>
    <t>Распутина Валерия Алексеевна</t>
  </si>
  <si>
    <t>Петухова Надежда Константиновна</t>
  </si>
  <si>
    <t>Соколова Дарья Павловна</t>
  </si>
  <si>
    <t>Нешатаева Вера Васильевна</t>
  </si>
  <si>
    <t>Аксенов Алексей Олегович</t>
  </si>
  <si>
    <t>Малышева Алина Анатольевна</t>
  </si>
  <si>
    <t>География, экология (магистратура), туризм, землеустройство и кадастры, почвоведение, гидрометеорология, картография и геоинформатика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</si>
</sst>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Algerian"/>
      <family val="5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D7F3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6" tint="0.59999389629810485"/>
      </bottom>
      <diagonal/>
    </border>
    <border>
      <left/>
      <right/>
      <top style="thin">
        <color theme="6" tint="0.59999389629810485"/>
      </top>
      <bottom/>
      <diagonal/>
    </border>
    <border>
      <left style="thin">
        <color theme="6" tint="0.59999389629810485"/>
      </left>
      <right/>
      <top/>
      <bottom/>
      <diagonal/>
    </border>
    <border>
      <left style="thin">
        <color theme="6" tint="0.59999389629810485"/>
      </left>
      <right/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3" borderId="0" xfId="0" applyFill="1" applyBorder="1"/>
    <xf numFmtId="0" fontId="0" fillId="4" borderId="3" xfId="0" applyFill="1" applyBorder="1"/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/>
    <xf numFmtId="0" fontId="0" fillId="0" borderId="9" xfId="0" applyBorder="1"/>
    <xf numFmtId="0" fontId="0" fillId="2" borderId="10" xfId="0" applyFill="1" applyBorder="1"/>
    <xf numFmtId="0" fontId="0" fillId="0" borderId="10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1" xfId="0" applyFill="1" applyBorder="1"/>
    <xf numFmtId="0" fontId="0" fillId="0" borderId="14" xfId="0" applyBorder="1"/>
    <xf numFmtId="0" fontId="0" fillId="0" borderId="4" xfId="0" applyFill="1" applyBorder="1"/>
    <xf numFmtId="0" fontId="0" fillId="0" borderId="9" xfId="0" applyFill="1" applyBorder="1"/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colors>
    <mruColors>
      <color rgb="FFFF9900"/>
      <color rgb="FFED7F3B"/>
      <color rgb="FFEF9157"/>
      <color rgb="FFFFBB57"/>
      <color rgb="FFF6C1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G115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15" sqref="S15"/>
    </sheetView>
  </sheetViews>
  <sheetFormatPr defaultRowHeight="15" x14ac:dyDescent="0.25"/>
  <cols>
    <col min="1" max="1" width="5.85546875" customWidth="1"/>
    <col min="2" max="2" width="40" customWidth="1"/>
    <col min="3" max="3" width="19.5703125" customWidth="1"/>
    <col min="4" max="4" width="8.5703125" customWidth="1"/>
    <col min="18" max="18" width="11.7109375" customWidth="1"/>
    <col min="19" max="19" width="28.5703125" customWidth="1"/>
    <col min="20" max="20" width="18.28515625" customWidth="1"/>
  </cols>
  <sheetData>
    <row r="1" spans="1:309" ht="1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59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 t="s">
        <v>4</v>
      </c>
      <c r="S1" s="43"/>
      <c r="T1" s="44"/>
    </row>
    <row r="2" spans="1:309" ht="54" customHeight="1" x14ac:dyDescent="0.25">
      <c r="A2" s="41"/>
      <c r="B2" s="41"/>
      <c r="C2" s="41"/>
      <c r="D2" s="41"/>
      <c r="E2" s="41" t="s">
        <v>5</v>
      </c>
      <c r="F2" s="41"/>
      <c r="G2" s="41"/>
      <c r="H2" s="41" t="s">
        <v>6</v>
      </c>
      <c r="I2" s="41"/>
      <c r="J2" s="41" t="s">
        <v>7</v>
      </c>
      <c r="K2" s="41"/>
      <c r="L2" s="41" t="s">
        <v>8</v>
      </c>
      <c r="M2" s="41"/>
      <c r="N2" s="41"/>
      <c r="O2" s="41" t="s">
        <v>9</v>
      </c>
      <c r="P2" s="41"/>
      <c r="Q2" s="41"/>
      <c r="R2" s="41"/>
      <c r="S2" s="43"/>
      <c r="T2" s="44"/>
      <c r="CB2" s="20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21"/>
      <c r="FW2" s="11"/>
      <c r="FX2" s="11"/>
      <c r="FY2" s="11"/>
      <c r="FZ2" s="11"/>
    </row>
    <row r="3" spans="1:309" x14ac:dyDescent="0.25">
      <c r="A3" s="41"/>
      <c r="B3" s="41"/>
      <c r="C3" s="41"/>
      <c r="D3" s="41"/>
      <c r="E3" s="29" t="s">
        <v>10</v>
      </c>
      <c r="F3" s="29" t="s">
        <v>11</v>
      </c>
      <c r="G3" s="30" t="s">
        <v>12</v>
      </c>
      <c r="H3" s="29" t="s">
        <v>13</v>
      </c>
      <c r="I3" s="29" t="s">
        <v>14</v>
      </c>
      <c r="J3" s="29" t="s">
        <v>15</v>
      </c>
      <c r="K3" s="30" t="s">
        <v>16</v>
      </c>
      <c r="L3" s="29" t="s">
        <v>17</v>
      </c>
      <c r="M3" s="29" t="s">
        <v>18</v>
      </c>
      <c r="N3" s="29" t="s">
        <v>19</v>
      </c>
      <c r="O3" s="29" t="s">
        <v>20</v>
      </c>
      <c r="P3" s="29" t="s">
        <v>21</v>
      </c>
      <c r="Q3" s="29" t="s">
        <v>22</v>
      </c>
      <c r="R3" s="41"/>
      <c r="S3" s="43"/>
      <c r="T3" s="44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CB3" s="14"/>
      <c r="CC3" s="20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9"/>
      <c r="CQ3" s="11"/>
      <c r="CR3" s="11"/>
      <c r="CS3" s="24"/>
      <c r="FW3" s="11"/>
      <c r="FX3" s="11"/>
      <c r="FY3" s="11"/>
      <c r="FZ3" s="11"/>
    </row>
    <row r="4" spans="1:309" ht="15.75" x14ac:dyDescent="0.25">
      <c r="A4" s="29"/>
      <c r="B4" s="41" t="s">
        <v>118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8"/>
      <c r="T4" s="39"/>
      <c r="U4" s="11"/>
      <c r="V4" s="11"/>
      <c r="W4" s="11"/>
      <c r="X4" s="11"/>
      <c r="Y4" s="11"/>
      <c r="Z4" s="11"/>
      <c r="AA4" s="11"/>
      <c r="AB4" s="11"/>
      <c r="AC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3"/>
      <c r="CP4" s="19"/>
      <c r="CQ4" s="11"/>
      <c r="CR4" s="11"/>
      <c r="CS4" s="24"/>
      <c r="FW4" s="11"/>
      <c r="FX4" s="11"/>
      <c r="FY4" s="11"/>
      <c r="FZ4" s="11"/>
    </row>
    <row r="5" spans="1:309" x14ac:dyDescent="0.25">
      <c r="A5" s="31">
        <v>1</v>
      </c>
      <c r="B5" s="32" t="s">
        <v>34</v>
      </c>
      <c r="C5" s="32" t="s">
        <v>27</v>
      </c>
      <c r="D5" s="32">
        <v>1</v>
      </c>
      <c r="E5" s="32">
        <v>0</v>
      </c>
      <c r="F5" s="32">
        <v>0</v>
      </c>
      <c r="G5" s="32">
        <v>35</v>
      </c>
      <c r="H5" s="32">
        <v>90</v>
      </c>
      <c r="I5" s="32">
        <f>17+7+22+7+10+7+7+7+7+7+7+7+7+17+7</f>
        <v>143</v>
      </c>
      <c r="J5" s="32">
        <v>88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f t="shared" ref="R5:R36" si="0">SUM(E5:Q5)</f>
        <v>356</v>
      </c>
      <c r="S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5"/>
      <c r="CP5" s="17"/>
      <c r="CQ5" s="17"/>
      <c r="CR5" s="22"/>
      <c r="CS5" s="17"/>
      <c r="CT5" s="19"/>
      <c r="FW5" s="11"/>
      <c r="FX5" s="11"/>
      <c r="FY5" s="11"/>
      <c r="FZ5" s="11"/>
    </row>
    <row r="6" spans="1:309" x14ac:dyDescent="0.25">
      <c r="A6" s="31">
        <v>2</v>
      </c>
      <c r="B6" s="32" t="s">
        <v>25</v>
      </c>
      <c r="C6" s="32" t="s">
        <v>24</v>
      </c>
      <c r="D6" s="32">
        <v>4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290</v>
      </c>
      <c r="K6" s="32">
        <v>45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f t="shared" si="0"/>
        <v>335</v>
      </c>
      <c r="S6" s="12"/>
      <c r="T6" s="11"/>
      <c r="U6" s="11"/>
      <c r="V6" s="11"/>
      <c r="W6" s="11"/>
      <c r="X6" s="11"/>
      <c r="Y6" s="11"/>
      <c r="Z6" s="11"/>
      <c r="AA6" s="11"/>
      <c r="AB6" s="11"/>
      <c r="AC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25"/>
      <c r="CP6" s="25"/>
      <c r="CQ6" s="25"/>
      <c r="CR6" s="25"/>
      <c r="CS6" s="23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</row>
    <row r="7" spans="1:309" x14ac:dyDescent="0.25">
      <c r="A7" s="31">
        <v>4</v>
      </c>
      <c r="B7" s="32" t="s">
        <v>23</v>
      </c>
      <c r="C7" s="32" t="s">
        <v>24</v>
      </c>
      <c r="D7" s="32">
        <v>4</v>
      </c>
      <c r="E7" s="32">
        <v>0</v>
      </c>
      <c r="F7" s="32">
        <v>0</v>
      </c>
      <c r="G7" s="32">
        <v>20</v>
      </c>
      <c r="H7" s="32">
        <v>50</v>
      </c>
      <c r="I7" s="32">
        <v>188</v>
      </c>
      <c r="J7" s="32">
        <v>38</v>
      </c>
      <c r="K7" s="32">
        <v>15</v>
      </c>
      <c r="L7" s="32">
        <v>0</v>
      </c>
      <c r="M7" s="32">
        <v>0</v>
      </c>
      <c r="N7" s="32">
        <v>15</v>
      </c>
      <c r="O7" s="32">
        <v>0</v>
      </c>
      <c r="P7" s="32">
        <v>0</v>
      </c>
      <c r="Q7" s="32">
        <v>0</v>
      </c>
      <c r="R7" s="32">
        <f t="shared" si="0"/>
        <v>326</v>
      </c>
      <c r="S7" s="12"/>
      <c r="T7" s="11"/>
      <c r="U7" s="11"/>
      <c r="V7" s="11"/>
      <c r="W7" s="11"/>
      <c r="X7" s="11"/>
      <c r="Y7" s="11"/>
      <c r="Z7" s="11"/>
      <c r="AA7" s="11"/>
      <c r="AB7" s="11"/>
      <c r="AC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</row>
    <row r="8" spans="1:309" ht="15.75" thickBot="1" x14ac:dyDescent="0.3">
      <c r="A8" s="31">
        <v>3</v>
      </c>
      <c r="B8" s="32" t="s">
        <v>68</v>
      </c>
      <c r="C8" s="32" t="s">
        <v>27</v>
      </c>
      <c r="D8" s="32">
        <v>1</v>
      </c>
      <c r="E8" s="32">
        <v>0</v>
      </c>
      <c r="F8" s="32">
        <v>0</v>
      </c>
      <c r="G8" s="32">
        <v>90</v>
      </c>
      <c r="H8" s="32">
        <v>50</v>
      </c>
      <c r="I8" s="32">
        <v>182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f t="shared" si="0"/>
        <v>322</v>
      </c>
      <c r="S8" s="12"/>
      <c r="T8" s="11"/>
      <c r="U8" s="11"/>
      <c r="V8" s="11"/>
      <c r="W8" s="11"/>
      <c r="X8" s="11"/>
      <c r="Y8" s="11"/>
      <c r="Z8" s="11"/>
      <c r="AA8" s="11"/>
      <c r="AB8" s="11"/>
      <c r="AC8" s="11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</row>
    <row r="9" spans="1:309" s="6" customFormat="1" x14ac:dyDescent="0.25">
      <c r="A9" s="31">
        <v>5</v>
      </c>
      <c r="B9" s="32" t="s">
        <v>37</v>
      </c>
      <c r="C9" s="32" t="s">
        <v>24</v>
      </c>
      <c r="D9" s="32">
        <v>4</v>
      </c>
      <c r="E9" s="32">
        <v>0</v>
      </c>
      <c r="F9" s="32">
        <v>0</v>
      </c>
      <c r="G9" s="32">
        <v>0</v>
      </c>
      <c r="H9" s="32">
        <v>0</v>
      </c>
      <c r="I9" s="32">
        <f>88+44+34</f>
        <v>166</v>
      </c>
      <c r="J9" s="32">
        <v>50</v>
      </c>
      <c r="K9" s="32">
        <v>0</v>
      </c>
      <c r="L9" s="32">
        <v>0</v>
      </c>
      <c r="M9" s="32">
        <v>8</v>
      </c>
      <c r="N9" s="32">
        <v>10</v>
      </c>
      <c r="O9" s="32">
        <v>25</v>
      </c>
      <c r="P9" s="32">
        <v>0</v>
      </c>
      <c r="Q9" s="32">
        <v>0</v>
      </c>
      <c r="R9" s="32">
        <f t="shared" si="0"/>
        <v>259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26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</row>
    <row r="10" spans="1:309" s="4" customFormat="1" x14ac:dyDescent="0.25">
      <c r="A10" s="31">
        <v>6</v>
      </c>
      <c r="B10" s="32" t="s">
        <v>30</v>
      </c>
      <c r="C10" s="32" t="s">
        <v>27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29</v>
      </c>
      <c r="J10" s="32">
        <v>179</v>
      </c>
      <c r="K10" s="32">
        <v>45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f t="shared" si="0"/>
        <v>253</v>
      </c>
      <c r="S10" s="27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</row>
    <row r="11" spans="1:309" s="2" customFormat="1" x14ac:dyDescent="0.25">
      <c r="A11" s="31">
        <v>7</v>
      </c>
      <c r="B11" s="32" t="s">
        <v>33</v>
      </c>
      <c r="C11" s="32" t="s">
        <v>24</v>
      </c>
      <c r="D11" s="32">
        <v>4</v>
      </c>
      <c r="E11" s="32">
        <v>0</v>
      </c>
      <c r="F11" s="32">
        <v>0</v>
      </c>
      <c r="G11" s="32">
        <v>0</v>
      </c>
      <c r="H11" s="32">
        <v>0</v>
      </c>
      <c r="I11" s="32">
        <f>17+17+17+44</f>
        <v>95</v>
      </c>
      <c r="J11" s="32">
        <f>48+50</f>
        <v>98</v>
      </c>
      <c r="K11" s="32">
        <v>0</v>
      </c>
      <c r="L11" s="32">
        <v>0</v>
      </c>
      <c r="M11" s="32">
        <v>54</v>
      </c>
      <c r="N11" s="32">
        <v>0</v>
      </c>
      <c r="O11" s="32">
        <v>0</v>
      </c>
      <c r="P11" s="32">
        <v>0</v>
      </c>
      <c r="Q11" s="32">
        <v>0</v>
      </c>
      <c r="R11" s="32">
        <f t="shared" si="0"/>
        <v>247</v>
      </c>
      <c r="S11" s="12"/>
      <c r="T11" s="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</row>
    <row r="12" spans="1:309" s="7" customFormat="1" ht="15.75" thickBot="1" x14ac:dyDescent="0.3">
      <c r="A12" s="31">
        <v>8</v>
      </c>
      <c r="B12" s="32" t="s">
        <v>52</v>
      </c>
      <c r="C12" s="32" t="s">
        <v>27</v>
      </c>
      <c r="D12" s="32">
        <v>1</v>
      </c>
      <c r="E12" s="32">
        <v>0</v>
      </c>
      <c r="F12" s="32">
        <v>28</v>
      </c>
      <c r="G12" s="32">
        <v>85</v>
      </c>
      <c r="H12" s="32">
        <v>0</v>
      </c>
      <c r="I12" s="32">
        <v>86</v>
      </c>
      <c r="J12" s="32">
        <v>30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f t="shared" si="0"/>
        <v>229</v>
      </c>
      <c r="S12" s="12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</row>
    <row r="13" spans="1:309" s="5" customFormat="1" x14ac:dyDescent="0.25">
      <c r="A13" s="31">
        <v>9</v>
      </c>
      <c r="B13" s="32" t="s">
        <v>86</v>
      </c>
      <c r="C13" s="32" t="s">
        <v>27</v>
      </c>
      <c r="D13" s="32">
        <v>1</v>
      </c>
      <c r="E13" s="32">
        <v>0</v>
      </c>
      <c r="F13" s="32">
        <v>0</v>
      </c>
      <c r="G13" s="32">
        <v>0</v>
      </c>
      <c r="H13" s="32">
        <v>100</v>
      </c>
      <c r="I13" s="32">
        <v>51</v>
      </c>
      <c r="J13" s="32">
        <v>63</v>
      </c>
      <c r="K13" s="32">
        <v>15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f t="shared" si="0"/>
        <v>229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</row>
    <row r="14" spans="1:309" s="5" customFormat="1" x14ac:dyDescent="0.25">
      <c r="A14" s="31">
        <v>10</v>
      </c>
      <c r="B14" s="32" t="s">
        <v>28</v>
      </c>
      <c r="C14" s="32" t="s">
        <v>27</v>
      </c>
      <c r="D14" s="32">
        <v>2</v>
      </c>
      <c r="E14" s="32">
        <v>0</v>
      </c>
      <c r="F14" s="32">
        <v>0</v>
      </c>
      <c r="G14" s="32">
        <v>0</v>
      </c>
      <c r="H14" s="32">
        <v>0</v>
      </c>
      <c r="I14" s="32">
        <v>113</v>
      </c>
      <c r="J14" s="32">
        <v>72</v>
      </c>
      <c r="K14" s="32">
        <v>15</v>
      </c>
      <c r="L14" s="32">
        <v>0</v>
      </c>
      <c r="M14" s="32">
        <v>0</v>
      </c>
      <c r="N14" s="32">
        <v>25</v>
      </c>
      <c r="O14" s="32">
        <v>0</v>
      </c>
      <c r="P14" s="32">
        <v>0</v>
      </c>
      <c r="Q14" s="32">
        <v>0</v>
      </c>
      <c r="R14" s="32">
        <f t="shared" si="0"/>
        <v>225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</row>
    <row r="15" spans="1:309" s="5" customFormat="1" x14ac:dyDescent="0.25">
      <c r="A15" s="31">
        <v>11</v>
      </c>
      <c r="B15" s="32" t="s">
        <v>91</v>
      </c>
      <c r="C15" s="32" t="s">
        <v>27</v>
      </c>
      <c r="D15" s="32">
        <v>1</v>
      </c>
      <c r="E15" s="32">
        <v>0</v>
      </c>
      <c r="F15" s="32">
        <v>0</v>
      </c>
      <c r="G15" s="32">
        <v>20</v>
      </c>
      <c r="H15" s="32">
        <v>0</v>
      </c>
      <c r="I15" s="32">
        <v>137</v>
      </c>
      <c r="J15" s="32">
        <v>30</v>
      </c>
      <c r="K15" s="32">
        <v>0</v>
      </c>
      <c r="L15" s="32">
        <v>15</v>
      </c>
      <c r="M15" s="32">
        <v>20</v>
      </c>
      <c r="N15" s="32">
        <v>0</v>
      </c>
      <c r="O15" s="32">
        <v>0</v>
      </c>
      <c r="P15" s="32">
        <v>0</v>
      </c>
      <c r="Q15" s="32">
        <v>0</v>
      </c>
      <c r="R15" s="32">
        <f t="shared" si="0"/>
        <v>222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</row>
    <row r="16" spans="1:309" s="3" customFormat="1" x14ac:dyDescent="0.25">
      <c r="A16" s="31">
        <v>12</v>
      </c>
      <c r="B16" s="32" t="s">
        <v>31</v>
      </c>
      <c r="C16" s="32" t="s">
        <v>27</v>
      </c>
      <c r="D16" s="32">
        <v>2</v>
      </c>
      <c r="E16" s="32">
        <v>30</v>
      </c>
      <c r="F16" s="32">
        <v>0</v>
      </c>
      <c r="G16" s="32">
        <v>0</v>
      </c>
      <c r="H16" s="32">
        <v>35</v>
      </c>
      <c r="I16" s="32">
        <f>88+30+17</f>
        <v>135</v>
      </c>
      <c r="J16" s="32">
        <v>15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f t="shared" si="0"/>
        <v>215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</row>
    <row r="17" spans="1:29" x14ac:dyDescent="0.25">
      <c r="A17" s="31">
        <v>13</v>
      </c>
      <c r="B17" s="32" t="s">
        <v>114</v>
      </c>
      <c r="C17" s="32" t="s">
        <v>27</v>
      </c>
      <c r="D17" s="32">
        <v>2</v>
      </c>
      <c r="E17" s="32">
        <v>30</v>
      </c>
      <c r="F17" s="32">
        <v>0</v>
      </c>
      <c r="G17" s="32">
        <v>0</v>
      </c>
      <c r="H17" s="32">
        <v>20</v>
      </c>
      <c r="I17" s="32">
        <v>107</v>
      </c>
      <c r="J17" s="32">
        <v>55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f t="shared" si="0"/>
        <v>212</v>
      </c>
      <c r="S17" s="12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31">
        <v>14</v>
      </c>
      <c r="B18" s="32" t="s">
        <v>113</v>
      </c>
      <c r="C18" s="32" t="s">
        <v>24</v>
      </c>
      <c r="D18" s="32">
        <v>3</v>
      </c>
      <c r="E18" s="32">
        <v>30</v>
      </c>
      <c r="F18" s="32">
        <v>0</v>
      </c>
      <c r="G18" s="32">
        <v>13</v>
      </c>
      <c r="H18" s="32">
        <v>30</v>
      </c>
      <c r="I18" s="32">
        <v>0</v>
      </c>
      <c r="J18" s="32">
        <f>15+10+40+28+10</f>
        <v>103</v>
      </c>
      <c r="K18" s="32">
        <v>15</v>
      </c>
      <c r="L18" s="32">
        <v>0</v>
      </c>
      <c r="M18" s="32">
        <v>0</v>
      </c>
      <c r="N18" s="32">
        <v>0</v>
      </c>
      <c r="O18" s="32">
        <v>20</v>
      </c>
      <c r="P18" s="32">
        <v>0</v>
      </c>
      <c r="Q18" s="32">
        <v>0</v>
      </c>
      <c r="R18" s="32">
        <f t="shared" si="0"/>
        <v>211</v>
      </c>
      <c r="S18" s="12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31">
        <v>15</v>
      </c>
      <c r="B19" s="32" t="s">
        <v>38</v>
      </c>
      <c r="C19" s="32" t="s">
        <v>24</v>
      </c>
      <c r="D19" s="32">
        <v>4</v>
      </c>
      <c r="E19" s="32">
        <v>0</v>
      </c>
      <c r="F19" s="32">
        <v>0</v>
      </c>
      <c r="G19" s="32">
        <v>0</v>
      </c>
      <c r="H19" s="32">
        <v>0</v>
      </c>
      <c r="I19" s="32">
        <f>22+17+22+22+10+17</f>
        <v>110</v>
      </c>
      <c r="J19" s="32">
        <v>15</v>
      </c>
      <c r="K19" s="32">
        <v>0</v>
      </c>
      <c r="L19" s="32">
        <v>0</v>
      </c>
      <c r="M19" s="32">
        <v>0</v>
      </c>
      <c r="N19" s="32">
        <v>0</v>
      </c>
      <c r="O19" s="32">
        <v>45</v>
      </c>
      <c r="P19" s="32">
        <v>30</v>
      </c>
      <c r="Q19" s="32">
        <v>0</v>
      </c>
      <c r="R19" s="32">
        <f t="shared" si="0"/>
        <v>200</v>
      </c>
      <c r="S19" s="12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31">
        <v>16</v>
      </c>
      <c r="B20" s="32" t="s">
        <v>26</v>
      </c>
      <c r="C20" s="32" t="s">
        <v>27</v>
      </c>
      <c r="D20" s="32">
        <v>2</v>
      </c>
      <c r="E20" s="32">
        <v>30</v>
      </c>
      <c r="F20" s="32">
        <v>0</v>
      </c>
      <c r="G20" s="32">
        <v>25</v>
      </c>
      <c r="H20" s="32">
        <v>80</v>
      </c>
      <c r="I20" s="32">
        <v>22</v>
      </c>
      <c r="J20" s="32">
        <v>15</v>
      </c>
      <c r="K20" s="32">
        <v>27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f t="shared" si="0"/>
        <v>199</v>
      </c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31">
        <v>17</v>
      </c>
      <c r="B21" s="32" t="s">
        <v>80</v>
      </c>
      <c r="C21" s="32" t="s">
        <v>24</v>
      </c>
      <c r="D21" s="32">
        <v>4</v>
      </c>
      <c r="E21" s="32">
        <v>0</v>
      </c>
      <c r="F21" s="32">
        <v>0</v>
      </c>
      <c r="G21" s="32">
        <v>25</v>
      </c>
      <c r="H21" s="32">
        <v>17</v>
      </c>
      <c r="I21" s="32">
        <v>134</v>
      </c>
      <c r="J21" s="32">
        <v>15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f t="shared" si="0"/>
        <v>191</v>
      </c>
      <c r="S21" s="12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31">
        <v>18</v>
      </c>
      <c r="B22" s="32" t="s">
        <v>98</v>
      </c>
      <c r="C22" s="32" t="s">
        <v>27</v>
      </c>
      <c r="D22" s="32">
        <v>2</v>
      </c>
      <c r="E22" s="32">
        <v>30</v>
      </c>
      <c r="F22" s="32">
        <v>0</v>
      </c>
      <c r="G22" s="32">
        <v>20</v>
      </c>
      <c r="H22" s="32">
        <v>0</v>
      </c>
      <c r="I22" s="32">
        <f>15+22+22+10+30+20</f>
        <v>119</v>
      </c>
      <c r="J22" s="32">
        <v>20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f t="shared" si="0"/>
        <v>189</v>
      </c>
      <c r="S22" s="12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31">
        <v>19</v>
      </c>
      <c r="B23" s="32" t="s">
        <v>109</v>
      </c>
      <c r="C23" s="32" t="s">
        <v>24</v>
      </c>
      <c r="D23" s="32">
        <v>4</v>
      </c>
      <c r="E23" s="32">
        <v>30</v>
      </c>
      <c r="F23" s="32">
        <v>0</v>
      </c>
      <c r="G23" s="32">
        <v>0</v>
      </c>
      <c r="H23" s="32">
        <v>0</v>
      </c>
      <c r="I23" s="32">
        <v>0</v>
      </c>
      <c r="J23" s="32">
        <v>76</v>
      </c>
      <c r="K23" s="32">
        <v>60</v>
      </c>
      <c r="L23" s="32">
        <v>16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f t="shared" si="0"/>
        <v>182</v>
      </c>
      <c r="S23" s="12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31">
        <v>20</v>
      </c>
      <c r="B24" s="32" t="s">
        <v>32</v>
      </c>
      <c r="C24" s="32" t="s">
        <v>24</v>
      </c>
      <c r="D24" s="32">
        <v>3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116</v>
      </c>
      <c r="K24" s="32">
        <v>60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f t="shared" si="0"/>
        <v>176</v>
      </c>
      <c r="S24" s="12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31">
        <v>21</v>
      </c>
      <c r="B25" s="32" t="s">
        <v>47</v>
      </c>
      <c r="C25" s="32" t="s">
        <v>27</v>
      </c>
      <c r="D25" s="32">
        <v>2</v>
      </c>
      <c r="E25" s="32">
        <v>30</v>
      </c>
      <c r="F25" s="32">
        <v>0</v>
      </c>
      <c r="G25" s="32">
        <v>13</v>
      </c>
      <c r="H25" s="32">
        <v>0</v>
      </c>
      <c r="I25" s="32">
        <v>0</v>
      </c>
      <c r="J25" s="32">
        <v>30</v>
      </c>
      <c r="K25" s="32">
        <v>0</v>
      </c>
      <c r="L25" s="32">
        <v>0</v>
      </c>
      <c r="M25" s="32">
        <v>6</v>
      </c>
      <c r="N25" s="32">
        <v>94</v>
      </c>
      <c r="O25" s="32">
        <v>0</v>
      </c>
      <c r="P25" s="32">
        <v>0</v>
      </c>
      <c r="Q25" s="32">
        <v>0</v>
      </c>
      <c r="R25" s="32">
        <f t="shared" si="0"/>
        <v>173</v>
      </c>
      <c r="S25" s="12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31">
        <v>22</v>
      </c>
      <c r="B26" s="32" t="s">
        <v>60</v>
      </c>
      <c r="C26" s="32" t="s">
        <v>24</v>
      </c>
      <c r="D26" s="32">
        <v>3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f>18+40+35</f>
        <v>93</v>
      </c>
      <c r="K26" s="32">
        <v>30</v>
      </c>
      <c r="L26" s="32">
        <v>5</v>
      </c>
      <c r="M26" s="32">
        <v>8</v>
      </c>
      <c r="N26" s="32">
        <v>13</v>
      </c>
      <c r="O26" s="32">
        <v>20</v>
      </c>
      <c r="P26" s="32">
        <v>0</v>
      </c>
      <c r="Q26" s="32">
        <v>0</v>
      </c>
      <c r="R26" s="32">
        <f t="shared" si="0"/>
        <v>169</v>
      </c>
      <c r="S26" s="12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31">
        <v>23</v>
      </c>
      <c r="B27" s="32" t="s">
        <v>77</v>
      </c>
      <c r="C27" s="32" t="s">
        <v>27</v>
      </c>
      <c r="D27" s="32">
        <v>1</v>
      </c>
      <c r="E27" s="32">
        <v>0</v>
      </c>
      <c r="F27" s="32">
        <v>0</v>
      </c>
      <c r="G27" s="32">
        <v>60</v>
      </c>
      <c r="H27" s="32">
        <v>0</v>
      </c>
      <c r="I27" s="32">
        <v>98</v>
      </c>
      <c r="J27" s="32">
        <v>5</v>
      </c>
      <c r="K27" s="32">
        <v>0</v>
      </c>
      <c r="L27" s="32">
        <v>0</v>
      </c>
      <c r="M27" s="32">
        <v>0</v>
      </c>
      <c r="N27" s="32">
        <v>5</v>
      </c>
      <c r="O27" s="32">
        <v>0</v>
      </c>
      <c r="P27" s="32">
        <v>0</v>
      </c>
      <c r="Q27" s="32">
        <v>0</v>
      </c>
      <c r="R27" s="32">
        <f t="shared" si="0"/>
        <v>168</v>
      </c>
      <c r="S27" s="12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31">
        <v>24</v>
      </c>
      <c r="B28" s="32" t="s">
        <v>40</v>
      </c>
      <c r="C28" s="32" t="s">
        <v>24</v>
      </c>
      <c r="D28" s="32">
        <v>3</v>
      </c>
      <c r="E28" s="32">
        <v>0</v>
      </c>
      <c r="F28" s="32">
        <v>0</v>
      </c>
      <c r="G28" s="32">
        <v>0</v>
      </c>
      <c r="H28" s="32">
        <v>15</v>
      </c>
      <c r="I28" s="32">
        <v>0</v>
      </c>
      <c r="J28" s="32">
        <v>83</v>
      </c>
      <c r="K28" s="32">
        <v>45</v>
      </c>
      <c r="L28" s="32">
        <v>0</v>
      </c>
      <c r="M28" s="32">
        <v>0</v>
      </c>
      <c r="N28" s="32">
        <v>15</v>
      </c>
      <c r="O28" s="32">
        <v>5</v>
      </c>
      <c r="P28" s="32">
        <v>0</v>
      </c>
      <c r="Q28" s="32">
        <v>0</v>
      </c>
      <c r="R28" s="32">
        <f t="shared" si="0"/>
        <v>163</v>
      </c>
      <c r="S28" s="12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31">
        <v>25</v>
      </c>
      <c r="B29" s="32" t="s">
        <v>70</v>
      </c>
      <c r="C29" s="32" t="s">
        <v>24</v>
      </c>
      <c r="D29" s="32">
        <v>3</v>
      </c>
      <c r="E29" s="32">
        <v>30</v>
      </c>
      <c r="F29" s="32">
        <v>0</v>
      </c>
      <c r="G29" s="32">
        <v>0</v>
      </c>
      <c r="H29" s="32">
        <v>0</v>
      </c>
      <c r="I29" s="32">
        <v>64</v>
      </c>
      <c r="J29" s="32">
        <v>10</v>
      </c>
      <c r="K29" s="32">
        <v>15</v>
      </c>
      <c r="L29" s="32">
        <v>0</v>
      </c>
      <c r="M29" s="32">
        <v>0</v>
      </c>
      <c r="N29" s="32">
        <v>15</v>
      </c>
      <c r="O29" s="32">
        <v>10</v>
      </c>
      <c r="P29" s="32">
        <v>10</v>
      </c>
      <c r="Q29" s="32">
        <v>0</v>
      </c>
      <c r="R29" s="32">
        <f t="shared" si="0"/>
        <v>154</v>
      </c>
      <c r="S29" s="12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31">
        <v>26</v>
      </c>
      <c r="B30" s="32" t="s">
        <v>112</v>
      </c>
      <c r="C30" s="32" t="s">
        <v>27</v>
      </c>
      <c r="D30" s="32">
        <v>1</v>
      </c>
      <c r="E30" s="32">
        <v>0</v>
      </c>
      <c r="F30" s="32">
        <v>0</v>
      </c>
      <c r="G30" s="32">
        <v>0</v>
      </c>
      <c r="H30" s="32">
        <v>80</v>
      </c>
      <c r="I30" s="32">
        <v>36</v>
      </c>
      <c r="J30" s="32">
        <v>38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f t="shared" si="0"/>
        <v>154</v>
      </c>
      <c r="S30" s="12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31">
        <v>27</v>
      </c>
      <c r="B31" s="32" t="s">
        <v>108</v>
      </c>
      <c r="C31" s="32" t="s">
        <v>24</v>
      </c>
      <c r="D31" s="32">
        <v>3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106</v>
      </c>
      <c r="K31" s="32">
        <v>45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f t="shared" si="0"/>
        <v>151</v>
      </c>
      <c r="S31" s="12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31">
        <v>28</v>
      </c>
      <c r="B32" s="33" t="s">
        <v>90</v>
      </c>
      <c r="C32" s="32" t="s">
        <v>24</v>
      </c>
      <c r="D32" s="32">
        <v>4</v>
      </c>
      <c r="E32" s="32">
        <v>30</v>
      </c>
      <c r="F32" s="32">
        <v>0</v>
      </c>
      <c r="G32" s="32">
        <v>0</v>
      </c>
      <c r="H32" s="32">
        <v>0</v>
      </c>
      <c r="I32" s="32">
        <f>44+17</f>
        <v>61</v>
      </c>
      <c r="J32" s="32">
        <v>25</v>
      </c>
      <c r="K32" s="32">
        <v>0</v>
      </c>
      <c r="L32" s="32">
        <v>0</v>
      </c>
      <c r="M32" s="32">
        <v>0</v>
      </c>
      <c r="N32" s="32">
        <v>0</v>
      </c>
      <c r="O32" s="32">
        <v>30</v>
      </c>
      <c r="P32" s="32">
        <v>0</v>
      </c>
      <c r="Q32" s="32">
        <v>0</v>
      </c>
      <c r="R32" s="32">
        <f t="shared" si="0"/>
        <v>146</v>
      </c>
      <c r="S32" s="12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31">
        <v>29</v>
      </c>
      <c r="B33" s="32" t="s">
        <v>29</v>
      </c>
      <c r="C33" s="32" t="s">
        <v>24</v>
      </c>
      <c r="D33" s="32">
        <v>4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45</v>
      </c>
      <c r="K33" s="32">
        <v>0</v>
      </c>
      <c r="L33" s="32">
        <v>82</v>
      </c>
      <c r="M33" s="32">
        <v>18</v>
      </c>
      <c r="N33" s="32">
        <v>0</v>
      </c>
      <c r="O33" s="32">
        <v>0</v>
      </c>
      <c r="P33" s="32">
        <v>0</v>
      </c>
      <c r="Q33" s="32">
        <v>0</v>
      </c>
      <c r="R33" s="32">
        <f t="shared" si="0"/>
        <v>145</v>
      </c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31">
        <v>30</v>
      </c>
      <c r="B34" s="32" t="s">
        <v>107</v>
      </c>
      <c r="C34" s="32" t="s">
        <v>24</v>
      </c>
      <c r="D34" s="32">
        <v>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84</v>
      </c>
      <c r="K34" s="32">
        <v>60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f t="shared" si="0"/>
        <v>144</v>
      </c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31">
        <v>31</v>
      </c>
      <c r="B35" s="32" t="s">
        <v>39</v>
      </c>
      <c r="C35" s="32" t="s">
        <v>24</v>
      </c>
      <c r="D35" s="32">
        <v>4</v>
      </c>
      <c r="E35" s="32">
        <v>0</v>
      </c>
      <c r="F35" s="32">
        <v>0</v>
      </c>
      <c r="G35" s="32">
        <v>0</v>
      </c>
      <c r="H35" s="32">
        <v>0</v>
      </c>
      <c r="I35" s="32">
        <v>44</v>
      </c>
      <c r="J35" s="32">
        <v>57</v>
      </c>
      <c r="K35" s="32">
        <v>30</v>
      </c>
      <c r="L35" s="32">
        <v>8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f t="shared" si="0"/>
        <v>139</v>
      </c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31">
        <v>32</v>
      </c>
      <c r="B36" s="32" t="s">
        <v>36</v>
      </c>
      <c r="C36" s="32" t="s">
        <v>24</v>
      </c>
      <c r="D36" s="32">
        <v>3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120</v>
      </c>
      <c r="K36" s="32">
        <v>0</v>
      </c>
      <c r="L36" s="32">
        <v>7</v>
      </c>
      <c r="M36" s="32">
        <v>0</v>
      </c>
      <c r="N36" s="32">
        <v>10</v>
      </c>
      <c r="O36" s="32">
        <v>0</v>
      </c>
      <c r="P36" s="32">
        <v>0</v>
      </c>
      <c r="Q36" s="32">
        <v>0</v>
      </c>
      <c r="R36" s="32">
        <f t="shared" si="0"/>
        <v>137</v>
      </c>
      <c r="S36" s="12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31">
        <v>33</v>
      </c>
      <c r="B37" s="32" t="s">
        <v>62</v>
      </c>
      <c r="C37" s="32" t="s">
        <v>24</v>
      </c>
      <c r="D37" s="32">
        <v>3</v>
      </c>
      <c r="E37" s="32">
        <v>30</v>
      </c>
      <c r="F37" s="32">
        <v>0</v>
      </c>
      <c r="G37" s="32">
        <v>0</v>
      </c>
      <c r="H37" s="32">
        <v>0</v>
      </c>
      <c r="I37" s="32">
        <v>17</v>
      </c>
      <c r="J37" s="32">
        <v>13</v>
      </c>
      <c r="K37" s="32">
        <v>30</v>
      </c>
      <c r="L37" s="32">
        <v>15</v>
      </c>
      <c r="M37" s="32">
        <v>8</v>
      </c>
      <c r="N37" s="32">
        <v>20</v>
      </c>
      <c r="O37" s="32">
        <v>0</v>
      </c>
      <c r="P37" s="32">
        <v>0</v>
      </c>
      <c r="Q37" s="32">
        <v>0</v>
      </c>
      <c r="R37" s="32">
        <f t="shared" ref="R37:R68" si="1">SUM(E37:Q37)</f>
        <v>133</v>
      </c>
      <c r="S37" s="12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31">
        <v>34</v>
      </c>
      <c r="B38" s="32" t="s">
        <v>51</v>
      </c>
      <c r="C38" s="32" t="s">
        <v>24</v>
      </c>
      <c r="D38" s="32">
        <v>4</v>
      </c>
      <c r="E38" s="32">
        <v>0</v>
      </c>
      <c r="F38" s="32">
        <v>0</v>
      </c>
      <c r="G38" s="32">
        <v>0</v>
      </c>
      <c r="H38" s="32">
        <v>20</v>
      </c>
      <c r="I38" s="32">
        <v>51</v>
      </c>
      <c r="J38" s="32">
        <v>59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f t="shared" si="1"/>
        <v>130</v>
      </c>
      <c r="S38" s="12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31">
        <v>35</v>
      </c>
      <c r="B39" s="32" t="s">
        <v>35</v>
      </c>
      <c r="C39" s="32" t="s">
        <v>24</v>
      </c>
      <c r="D39" s="32">
        <v>4</v>
      </c>
      <c r="E39" s="32">
        <v>0</v>
      </c>
      <c r="F39" s="32">
        <v>0</v>
      </c>
      <c r="G39" s="32">
        <v>0</v>
      </c>
      <c r="H39" s="32">
        <v>0</v>
      </c>
      <c r="I39" s="32">
        <f>17+17+17+17</f>
        <v>68</v>
      </c>
      <c r="J39" s="32">
        <v>15</v>
      </c>
      <c r="K39" s="32">
        <v>0</v>
      </c>
      <c r="L39" s="32">
        <v>15</v>
      </c>
      <c r="M39" s="32">
        <v>30</v>
      </c>
      <c r="N39" s="32">
        <v>0</v>
      </c>
      <c r="O39" s="32">
        <v>0</v>
      </c>
      <c r="P39" s="32">
        <v>0</v>
      </c>
      <c r="Q39" s="32">
        <v>0</v>
      </c>
      <c r="R39" s="32">
        <f t="shared" si="1"/>
        <v>128</v>
      </c>
      <c r="S39" s="12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31">
        <v>36</v>
      </c>
      <c r="B40" s="32" t="s">
        <v>76</v>
      </c>
      <c r="C40" s="32" t="s">
        <v>27</v>
      </c>
      <c r="D40" s="32">
        <v>1</v>
      </c>
      <c r="E40" s="32">
        <v>0</v>
      </c>
      <c r="F40" s="32">
        <v>0</v>
      </c>
      <c r="G40" s="32">
        <v>20</v>
      </c>
      <c r="H40" s="32">
        <v>0</v>
      </c>
      <c r="I40" s="32">
        <v>95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f t="shared" si="1"/>
        <v>115</v>
      </c>
      <c r="S40" s="12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31">
        <v>37</v>
      </c>
      <c r="B41" s="32" t="s">
        <v>45</v>
      </c>
      <c r="C41" s="32" t="s">
        <v>27</v>
      </c>
      <c r="D41" s="32">
        <v>1</v>
      </c>
      <c r="E41" s="32">
        <v>0</v>
      </c>
      <c r="F41" s="32">
        <v>0</v>
      </c>
      <c r="G41" s="32">
        <v>0</v>
      </c>
      <c r="H41" s="32">
        <v>20</v>
      </c>
      <c r="I41" s="32">
        <v>54</v>
      </c>
      <c r="J41" s="32">
        <v>25</v>
      </c>
      <c r="K41" s="32">
        <v>15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f t="shared" si="1"/>
        <v>114</v>
      </c>
      <c r="S41" s="12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31">
        <v>38</v>
      </c>
      <c r="B42" s="32" t="s">
        <v>46</v>
      </c>
      <c r="C42" s="32" t="s">
        <v>24</v>
      </c>
      <c r="D42" s="32">
        <v>4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f>30+45+8</f>
        <v>83</v>
      </c>
      <c r="K42" s="32">
        <v>0</v>
      </c>
      <c r="L42" s="32">
        <v>24</v>
      </c>
      <c r="M42" s="32"/>
      <c r="N42" s="32">
        <v>0</v>
      </c>
      <c r="O42" s="32">
        <v>0</v>
      </c>
      <c r="P42" s="32">
        <v>0</v>
      </c>
      <c r="Q42" s="32">
        <v>0</v>
      </c>
      <c r="R42" s="32">
        <f t="shared" si="1"/>
        <v>107</v>
      </c>
      <c r="S42" s="12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31">
        <v>39</v>
      </c>
      <c r="B43" s="32" t="s">
        <v>111</v>
      </c>
      <c r="C43" s="32" t="s">
        <v>24</v>
      </c>
      <c r="D43" s="32">
        <v>4</v>
      </c>
      <c r="E43" s="32">
        <v>0</v>
      </c>
      <c r="F43" s="32">
        <v>0</v>
      </c>
      <c r="G43" s="32">
        <v>0</v>
      </c>
      <c r="H43" s="32">
        <v>0</v>
      </c>
      <c r="I43" s="32">
        <v>48</v>
      </c>
      <c r="J43" s="32">
        <v>25</v>
      </c>
      <c r="K43" s="32">
        <v>0</v>
      </c>
      <c r="L43" s="32">
        <v>30</v>
      </c>
      <c r="M43" s="32">
        <v>4</v>
      </c>
      <c r="N43" s="32">
        <v>0</v>
      </c>
      <c r="O43" s="32">
        <v>0</v>
      </c>
      <c r="P43" s="32">
        <v>0</v>
      </c>
      <c r="Q43" s="32">
        <v>0</v>
      </c>
      <c r="R43" s="32">
        <f t="shared" si="1"/>
        <v>107</v>
      </c>
      <c r="S43" s="12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31">
        <v>40</v>
      </c>
      <c r="B44" s="32" t="s">
        <v>42</v>
      </c>
      <c r="C44" s="32" t="s">
        <v>27</v>
      </c>
      <c r="D44" s="32">
        <v>1</v>
      </c>
      <c r="E44" s="32">
        <v>0</v>
      </c>
      <c r="F44" s="32">
        <v>0</v>
      </c>
      <c r="G44" s="32">
        <v>0</v>
      </c>
      <c r="H44" s="32">
        <v>20</v>
      </c>
      <c r="I44" s="32">
        <v>66</v>
      </c>
      <c r="J44" s="32">
        <v>20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f t="shared" si="1"/>
        <v>106</v>
      </c>
      <c r="S44" s="12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31">
        <v>41</v>
      </c>
      <c r="B45" s="32" t="s">
        <v>81</v>
      </c>
      <c r="C45" s="32" t="s">
        <v>24</v>
      </c>
      <c r="D45" s="32">
        <v>4</v>
      </c>
      <c r="E45" s="32">
        <v>0</v>
      </c>
      <c r="F45" s="32">
        <v>0</v>
      </c>
      <c r="G45" s="32">
        <v>0</v>
      </c>
      <c r="H45" s="32">
        <v>40</v>
      </c>
      <c r="I45" s="32">
        <v>30</v>
      </c>
      <c r="J45" s="32">
        <v>35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f t="shared" si="1"/>
        <v>105</v>
      </c>
      <c r="S45" s="12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31">
        <v>42</v>
      </c>
      <c r="B46" s="32" t="s">
        <v>84</v>
      </c>
      <c r="C46" s="32" t="s">
        <v>24</v>
      </c>
      <c r="D46" s="32">
        <v>4</v>
      </c>
      <c r="E46" s="32">
        <v>30</v>
      </c>
      <c r="F46" s="32">
        <v>0</v>
      </c>
      <c r="G46" s="32">
        <v>0</v>
      </c>
      <c r="H46" s="32">
        <v>40</v>
      </c>
      <c r="I46" s="32">
        <v>0</v>
      </c>
      <c r="J46" s="32">
        <v>15</v>
      </c>
      <c r="K46" s="32">
        <v>0</v>
      </c>
      <c r="L46" s="32">
        <v>7</v>
      </c>
      <c r="M46" s="32">
        <v>0</v>
      </c>
      <c r="N46" s="32">
        <v>0</v>
      </c>
      <c r="O46" s="32">
        <v>5</v>
      </c>
      <c r="P46" s="32">
        <v>0</v>
      </c>
      <c r="Q46" s="32">
        <v>0</v>
      </c>
      <c r="R46" s="32">
        <f t="shared" si="1"/>
        <v>97</v>
      </c>
      <c r="S46" s="12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31">
        <v>43</v>
      </c>
      <c r="B47" s="33" t="s">
        <v>115</v>
      </c>
      <c r="C47" s="32" t="s">
        <v>24</v>
      </c>
      <c r="D47" s="32">
        <v>4</v>
      </c>
      <c r="E47" s="32">
        <v>0</v>
      </c>
      <c r="F47" s="32">
        <v>0</v>
      </c>
      <c r="G47" s="32">
        <v>25</v>
      </c>
      <c r="H47" s="32">
        <v>0</v>
      </c>
      <c r="I47" s="32">
        <v>22</v>
      </c>
      <c r="J47" s="32">
        <v>50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f t="shared" si="1"/>
        <v>97</v>
      </c>
      <c r="S47" s="12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31">
        <v>44</v>
      </c>
      <c r="B48" s="32" t="s">
        <v>66</v>
      </c>
      <c r="C48" s="32" t="s">
        <v>27</v>
      </c>
      <c r="D48" s="32">
        <v>1</v>
      </c>
      <c r="E48" s="32">
        <v>0</v>
      </c>
      <c r="F48" s="32">
        <v>0</v>
      </c>
      <c r="G48" s="32">
        <v>0</v>
      </c>
      <c r="H48" s="32">
        <v>0</v>
      </c>
      <c r="I48" s="32">
        <v>55</v>
      </c>
      <c r="J48" s="32">
        <f>15+8</f>
        <v>23</v>
      </c>
      <c r="K48" s="32">
        <v>0</v>
      </c>
      <c r="L48" s="32">
        <v>0</v>
      </c>
      <c r="M48" s="32">
        <f>5+5+5</f>
        <v>15</v>
      </c>
      <c r="N48" s="32">
        <v>0</v>
      </c>
      <c r="O48" s="32">
        <v>0</v>
      </c>
      <c r="P48" s="32">
        <v>0</v>
      </c>
      <c r="Q48" s="32">
        <v>0</v>
      </c>
      <c r="R48" s="32">
        <f t="shared" si="1"/>
        <v>93</v>
      </c>
      <c r="S48" s="12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371" x14ac:dyDescent="0.25">
      <c r="A49" s="31">
        <v>45</v>
      </c>
      <c r="B49" s="32" t="s">
        <v>72</v>
      </c>
      <c r="C49" s="32" t="s">
        <v>27</v>
      </c>
      <c r="D49" s="32">
        <v>2</v>
      </c>
      <c r="E49" s="32">
        <v>0</v>
      </c>
      <c r="F49" s="32">
        <v>0</v>
      </c>
      <c r="G49" s="32">
        <v>15</v>
      </c>
      <c r="H49" s="32">
        <v>0</v>
      </c>
      <c r="I49" s="32">
        <v>58</v>
      </c>
      <c r="J49" s="32">
        <v>20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f t="shared" si="1"/>
        <v>93</v>
      </c>
      <c r="S49" s="12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371" x14ac:dyDescent="0.25">
      <c r="A50" s="31">
        <v>46</v>
      </c>
      <c r="B50" s="32" t="s">
        <v>106</v>
      </c>
      <c r="C50" s="32" t="s">
        <v>24</v>
      </c>
      <c r="D50" s="32">
        <v>2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92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f t="shared" si="1"/>
        <v>92</v>
      </c>
      <c r="S50" s="12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371" x14ac:dyDescent="0.25">
      <c r="A51" s="31">
        <v>47</v>
      </c>
      <c r="B51" s="32" t="s">
        <v>104</v>
      </c>
      <c r="C51" s="32" t="s">
        <v>24</v>
      </c>
      <c r="D51" s="32">
        <v>2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46</v>
      </c>
      <c r="K51" s="32">
        <v>0</v>
      </c>
      <c r="L51" s="32">
        <v>0</v>
      </c>
      <c r="M51" s="32">
        <v>5</v>
      </c>
      <c r="N51" s="32">
        <v>40</v>
      </c>
      <c r="O51" s="32">
        <v>0</v>
      </c>
      <c r="P51" s="32">
        <v>0</v>
      </c>
      <c r="Q51" s="32">
        <v>0</v>
      </c>
      <c r="R51" s="32">
        <f t="shared" si="1"/>
        <v>91</v>
      </c>
      <c r="S51" s="12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371" ht="15.75" thickBot="1" x14ac:dyDescent="0.3">
      <c r="A52" s="31">
        <v>48</v>
      </c>
      <c r="B52" s="32" t="s">
        <v>110</v>
      </c>
      <c r="C52" s="32" t="s">
        <v>24</v>
      </c>
      <c r="D52" s="32">
        <v>3</v>
      </c>
      <c r="E52" s="32">
        <v>30</v>
      </c>
      <c r="F52" s="32">
        <v>0</v>
      </c>
      <c r="G52" s="32">
        <v>0</v>
      </c>
      <c r="H52" s="32">
        <v>0</v>
      </c>
      <c r="I52" s="32">
        <f>17+22</f>
        <v>39</v>
      </c>
      <c r="J52" s="32">
        <v>20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f t="shared" si="1"/>
        <v>89</v>
      </c>
      <c r="S52" s="12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9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MR52" s="11"/>
    </row>
    <row r="53" spans="1:371" s="9" customFormat="1" x14ac:dyDescent="0.25">
      <c r="A53" s="34">
        <v>49</v>
      </c>
      <c r="B53" s="35" t="s">
        <v>92</v>
      </c>
      <c r="C53" s="35" t="s">
        <v>27</v>
      </c>
      <c r="D53" s="35">
        <v>1</v>
      </c>
      <c r="E53" s="35">
        <v>0</v>
      </c>
      <c r="F53" s="32">
        <v>0</v>
      </c>
      <c r="G53" s="32">
        <v>0</v>
      </c>
      <c r="H53" s="35">
        <v>20</v>
      </c>
      <c r="I53" s="35">
        <v>20</v>
      </c>
      <c r="J53" s="35">
        <v>35</v>
      </c>
      <c r="K53" s="32">
        <v>0</v>
      </c>
      <c r="L53" s="32">
        <v>0</v>
      </c>
      <c r="M53" s="32">
        <v>0</v>
      </c>
      <c r="N53" s="35">
        <v>0</v>
      </c>
      <c r="O53" s="35">
        <v>5</v>
      </c>
      <c r="P53" s="35">
        <v>8</v>
      </c>
      <c r="Q53" s="32">
        <v>0</v>
      </c>
      <c r="R53" s="35">
        <f t="shared" si="1"/>
        <v>88</v>
      </c>
      <c r="S53" s="12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8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8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</row>
    <row r="54" spans="1:371" s="1" customFormat="1" x14ac:dyDescent="0.25">
      <c r="A54" s="8">
        <v>50</v>
      </c>
      <c r="B54" s="36" t="s">
        <v>116</v>
      </c>
      <c r="C54" s="37" t="s">
        <v>27</v>
      </c>
      <c r="D54" s="37">
        <v>1</v>
      </c>
      <c r="E54" s="37">
        <v>0</v>
      </c>
      <c r="F54" s="32">
        <v>0</v>
      </c>
      <c r="G54" s="32">
        <v>0</v>
      </c>
      <c r="H54" s="37">
        <v>0</v>
      </c>
      <c r="I54" s="37">
        <f>22+20+17</f>
        <v>59</v>
      </c>
      <c r="J54" s="37">
        <v>12</v>
      </c>
      <c r="K54" s="32">
        <v>0</v>
      </c>
      <c r="L54" s="32">
        <v>0</v>
      </c>
      <c r="M54" s="32">
        <v>0</v>
      </c>
      <c r="N54" s="37">
        <v>15</v>
      </c>
      <c r="O54" s="37">
        <v>0</v>
      </c>
      <c r="P54" s="37">
        <v>0</v>
      </c>
      <c r="Q54" s="32">
        <v>0</v>
      </c>
      <c r="R54" s="37">
        <f t="shared" si="1"/>
        <v>86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8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8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</row>
    <row r="55" spans="1:371" s="1" customFormat="1" x14ac:dyDescent="0.25">
      <c r="A55" s="8">
        <v>51</v>
      </c>
      <c r="B55" s="36" t="s">
        <v>50</v>
      </c>
      <c r="C55" s="37" t="s">
        <v>24</v>
      </c>
      <c r="D55" s="37">
        <v>4</v>
      </c>
      <c r="E55" s="37">
        <v>0</v>
      </c>
      <c r="F55" s="32">
        <v>0</v>
      </c>
      <c r="G55" s="32">
        <v>0</v>
      </c>
      <c r="H55" s="37">
        <v>0</v>
      </c>
      <c r="I55" s="37">
        <v>7</v>
      </c>
      <c r="J55" s="37">
        <f>20+15+12+16</f>
        <v>63</v>
      </c>
      <c r="K55" s="37">
        <v>15</v>
      </c>
      <c r="L55" s="32">
        <v>0</v>
      </c>
      <c r="M55" s="32">
        <v>0</v>
      </c>
      <c r="N55" s="37">
        <v>0</v>
      </c>
      <c r="O55" s="37">
        <v>0</v>
      </c>
      <c r="P55" s="37">
        <v>0</v>
      </c>
      <c r="Q55" s="32">
        <v>0</v>
      </c>
      <c r="R55" s="37">
        <f t="shared" si="1"/>
        <v>85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8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8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</row>
    <row r="56" spans="1:371" s="1" customFormat="1" x14ac:dyDescent="0.25">
      <c r="A56" s="8">
        <v>52</v>
      </c>
      <c r="B56" s="37" t="s">
        <v>41</v>
      </c>
      <c r="C56" s="37" t="s">
        <v>27</v>
      </c>
      <c r="D56" s="37">
        <v>2</v>
      </c>
      <c r="E56" s="37">
        <v>0</v>
      </c>
      <c r="F56" s="32">
        <v>0</v>
      </c>
      <c r="G56" s="32">
        <v>0</v>
      </c>
      <c r="H56" s="37">
        <v>0</v>
      </c>
      <c r="I56" s="37">
        <v>0</v>
      </c>
      <c r="J56" s="37">
        <v>0</v>
      </c>
      <c r="K56" s="37">
        <v>0</v>
      </c>
      <c r="L56" s="37">
        <v>10</v>
      </c>
      <c r="M56" s="32">
        <v>0</v>
      </c>
      <c r="N56" s="37">
        <v>75</v>
      </c>
      <c r="O56" s="37">
        <v>0</v>
      </c>
      <c r="P56" s="37">
        <v>0</v>
      </c>
      <c r="Q56" s="32">
        <v>0</v>
      </c>
      <c r="R56" s="37">
        <f t="shared" si="1"/>
        <v>85</v>
      </c>
      <c r="S56" s="1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8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8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</row>
    <row r="57" spans="1:371" s="1" customFormat="1" x14ac:dyDescent="0.25">
      <c r="A57" s="8">
        <v>53</v>
      </c>
      <c r="B57" s="37" t="s">
        <v>99</v>
      </c>
      <c r="C57" s="37" t="s">
        <v>27</v>
      </c>
      <c r="D57" s="37">
        <v>2</v>
      </c>
      <c r="E57" s="37">
        <v>30</v>
      </c>
      <c r="F57" s="32">
        <v>0</v>
      </c>
      <c r="G57" s="32">
        <v>0</v>
      </c>
      <c r="H57" s="37">
        <v>0</v>
      </c>
      <c r="I57" s="37">
        <v>31</v>
      </c>
      <c r="J57" s="37">
        <v>15</v>
      </c>
      <c r="K57" s="37">
        <v>0</v>
      </c>
      <c r="L57" s="37">
        <v>7</v>
      </c>
      <c r="M57" s="32">
        <v>0</v>
      </c>
      <c r="N57" s="37">
        <v>0</v>
      </c>
      <c r="O57" s="37">
        <v>0</v>
      </c>
      <c r="P57" s="37">
        <v>0</v>
      </c>
      <c r="Q57" s="32">
        <v>0</v>
      </c>
      <c r="R57" s="37">
        <f t="shared" si="1"/>
        <v>83</v>
      </c>
      <c r="S57" s="1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8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8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</row>
    <row r="58" spans="1:371" s="1" customFormat="1" x14ac:dyDescent="0.25">
      <c r="A58" s="8">
        <v>54</v>
      </c>
      <c r="B58" s="37" t="s">
        <v>71</v>
      </c>
      <c r="C58" s="37" t="s">
        <v>24</v>
      </c>
      <c r="D58" s="37">
        <v>4</v>
      </c>
      <c r="E58" s="37">
        <v>0</v>
      </c>
      <c r="F58" s="37">
        <v>0</v>
      </c>
      <c r="G58" s="32">
        <v>0</v>
      </c>
      <c r="H58" s="37">
        <v>0</v>
      </c>
      <c r="I58" s="37">
        <v>54</v>
      </c>
      <c r="J58" s="37">
        <v>28</v>
      </c>
      <c r="K58" s="37">
        <v>0</v>
      </c>
      <c r="L58" s="37">
        <v>0</v>
      </c>
      <c r="M58" s="32">
        <v>0</v>
      </c>
      <c r="N58" s="37">
        <v>0</v>
      </c>
      <c r="O58" s="37">
        <v>0</v>
      </c>
      <c r="P58" s="37">
        <v>0</v>
      </c>
      <c r="Q58" s="32">
        <v>0</v>
      </c>
      <c r="R58" s="37">
        <f t="shared" si="1"/>
        <v>82</v>
      </c>
      <c r="S58" s="1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8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8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</row>
    <row r="59" spans="1:371" s="1" customFormat="1" x14ac:dyDescent="0.25">
      <c r="A59" s="8">
        <v>55</v>
      </c>
      <c r="B59" s="37" t="s">
        <v>69</v>
      </c>
      <c r="C59" s="37" t="s">
        <v>27</v>
      </c>
      <c r="D59" s="37">
        <v>2</v>
      </c>
      <c r="E59" s="37">
        <v>30</v>
      </c>
      <c r="F59" s="37">
        <v>0</v>
      </c>
      <c r="G59" s="32">
        <v>0</v>
      </c>
      <c r="H59" s="37">
        <v>0</v>
      </c>
      <c r="I59" s="37">
        <v>47</v>
      </c>
      <c r="J59" s="37">
        <v>0</v>
      </c>
      <c r="K59" s="37">
        <v>0</v>
      </c>
      <c r="L59" s="37">
        <v>0</v>
      </c>
      <c r="M59" s="32">
        <v>0</v>
      </c>
      <c r="N59" s="37">
        <v>0</v>
      </c>
      <c r="O59" s="37">
        <v>0</v>
      </c>
      <c r="P59" s="37">
        <v>0</v>
      </c>
      <c r="Q59" s="32">
        <v>0</v>
      </c>
      <c r="R59" s="37">
        <f t="shared" si="1"/>
        <v>77</v>
      </c>
      <c r="S59" s="1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8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8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</row>
    <row r="60" spans="1:371" s="1" customFormat="1" x14ac:dyDescent="0.25">
      <c r="A60" s="8">
        <v>56</v>
      </c>
      <c r="B60" s="38" t="s">
        <v>75</v>
      </c>
      <c r="C60" s="37" t="s">
        <v>24</v>
      </c>
      <c r="D60" s="37">
        <v>4</v>
      </c>
      <c r="E60" s="37">
        <v>0</v>
      </c>
      <c r="F60" s="37">
        <v>0</v>
      </c>
      <c r="G60" s="32">
        <v>0</v>
      </c>
      <c r="H60" s="37">
        <v>20</v>
      </c>
      <c r="I60" s="37">
        <v>37</v>
      </c>
      <c r="J60" s="37">
        <v>20</v>
      </c>
      <c r="K60" s="37">
        <v>0</v>
      </c>
      <c r="L60" s="37">
        <v>0</v>
      </c>
      <c r="M60" s="32">
        <v>0</v>
      </c>
      <c r="N60" s="37">
        <v>0</v>
      </c>
      <c r="O60" s="37">
        <v>0</v>
      </c>
      <c r="P60" s="37">
        <v>0</v>
      </c>
      <c r="Q60" s="32">
        <v>0</v>
      </c>
      <c r="R60" s="37">
        <f t="shared" si="1"/>
        <v>77</v>
      </c>
      <c r="S60" s="1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8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8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</row>
    <row r="61" spans="1:371" s="1" customFormat="1" x14ac:dyDescent="0.25">
      <c r="A61" s="8">
        <v>57</v>
      </c>
      <c r="B61" s="37" t="s">
        <v>53</v>
      </c>
      <c r="C61" s="37" t="s">
        <v>24</v>
      </c>
      <c r="D61" s="37">
        <v>2</v>
      </c>
      <c r="E61" s="37">
        <v>0</v>
      </c>
      <c r="F61" s="37">
        <v>0</v>
      </c>
      <c r="G61" s="32">
        <v>0</v>
      </c>
      <c r="H61" s="37">
        <v>0</v>
      </c>
      <c r="I61" s="37">
        <v>0</v>
      </c>
      <c r="J61" s="37">
        <v>36</v>
      </c>
      <c r="K61" s="37">
        <v>0</v>
      </c>
      <c r="L61" s="37">
        <v>7</v>
      </c>
      <c r="M61" s="37">
        <v>4</v>
      </c>
      <c r="N61" s="37">
        <v>30</v>
      </c>
      <c r="O61" s="37">
        <v>0</v>
      </c>
      <c r="P61" s="37">
        <v>0</v>
      </c>
      <c r="Q61" s="32">
        <v>0</v>
      </c>
      <c r="R61" s="37">
        <f t="shared" si="1"/>
        <v>77</v>
      </c>
      <c r="S61" s="1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8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8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</row>
    <row r="62" spans="1:371" s="1" customFormat="1" x14ac:dyDescent="0.25">
      <c r="A62" s="8">
        <v>58</v>
      </c>
      <c r="B62" s="37" t="s">
        <v>97</v>
      </c>
      <c r="C62" s="37" t="s">
        <v>24</v>
      </c>
      <c r="D62" s="37">
        <v>3</v>
      </c>
      <c r="E62" s="37">
        <v>30</v>
      </c>
      <c r="F62" s="37">
        <v>0</v>
      </c>
      <c r="G62" s="32">
        <v>0</v>
      </c>
      <c r="H62" s="37">
        <v>0</v>
      </c>
      <c r="I62" s="37">
        <v>0</v>
      </c>
      <c r="J62" s="37">
        <v>25</v>
      </c>
      <c r="K62" s="37">
        <v>0</v>
      </c>
      <c r="L62" s="37">
        <v>0</v>
      </c>
      <c r="M62" s="1">
        <v>0</v>
      </c>
      <c r="N62" s="37">
        <v>0</v>
      </c>
      <c r="O62" s="37">
        <v>5</v>
      </c>
      <c r="P62" s="37">
        <v>16</v>
      </c>
      <c r="Q62" s="32">
        <v>0</v>
      </c>
      <c r="R62" s="37">
        <f t="shared" si="1"/>
        <v>76</v>
      </c>
      <c r="S62" s="1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8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8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</row>
    <row r="63" spans="1:371" s="1" customFormat="1" x14ac:dyDescent="0.25">
      <c r="A63" s="8">
        <v>59</v>
      </c>
      <c r="B63" s="37" t="s">
        <v>44</v>
      </c>
      <c r="C63" s="37" t="s">
        <v>27</v>
      </c>
      <c r="D63" s="37">
        <v>1</v>
      </c>
      <c r="E63" s="37">
        <v>0</v>
      </c>
      <c r="F63" s="37">
        <v>0</v>
      </c>
      <c r="G63" s="32">
        <v>0</v>
      </c>
      <c r="H63" s="37">
        <v>40</v>
      </c>
      <c r="I63" s="37">
        <v>34</v>
      </c>
      <c r="J63" s="37">
        <v>0</v>
      </c>
      <c r="K63" s="37">
        <v>0</v>
      </c>
      <c r="L63" s="37">
        <v>0</v>
      </c>
      <c r="M63" s="1">
        <v>0</v>
      </c>
      <c r="N63" s="37">
        <v>0</v>
      </c>
      <c r="O63" s="37">
        <v>0</v>
      </c>
      <c r="P63" s="37">
        <v>0</v>
      </c>
      <c r="Q63" s="32">
        <v>0</v>
      </c>
      <c r="R63" s="37">
        <f t="shared" si="1"/>
        <v>74</v>
      </c>
      <c r="S63" s="1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8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8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</row>
    <row r="64" spans="1:371" s="1" customFormat="1" x14ac:dyDescent="0.25">
      <c r="A64" s="8">
        <v>60</v>
      </c>
      <c r="B64" s="37" t="s">
        <v>48</v>
      </c>
      <c r="C64" s="37" t="s">
        <v>27</v>
      </c>
      <c r="D64" s="37">
        <v>1</v>
      </c>
      <c r="E64" s="37">
        <v>0</v>
      </c>
      <c r="F64" s="37">
        <v>0</v>
      </c>
      <c r="G64" s="37">
        <v>25</v>
      </c>
      <c r="H64" s="37">
        <v>0</v>
      </c>
      <c r="I64" s="37">
        <v>49</v>
      </c>
      <c r="J64" s="37">
        <v>0</v>
      </c>
      <c r="K64" s="37">
        <v>0</v>
      </c>
      <c r="L64" s="37">
        <v>0</v>
      </c>
      <c r="M64" s="1">
        <v>0</v>
      </c>
      <c r="N64" s="37">
        <v>0</v>
      </c>
      <c r="O64" s="37">
        <v>0</v>
      </c>
      <c r="P64" s="37">
        <v>0</v>
      </c>
      <c r="Q64" s="32">
        <v>0</v>
      </c>
      <c r="R64" s="37">
        <f t="shared" si="1"/>
        <v>74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8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8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</row>
    <row r="65" spans="1:371" s="1" customFormat="1" x14ac:dyDescent="0.25">
      <c r="A65" s="8">
        <v>61</v>
      </c>
      <c r="B65" s="37" t="s">
        <v>82</v>
      </c>
      <c r="C65" s="37" t="s">
        <v>27</v>
      </c>
      <c r="D65" s="37">
        <v>1</v>
      </c>
      <c r="E65" s="37">
        <v>0</v>
      </c>
      <c r="F65" s="37">
        <v>0</v>
      </c>
      <c r="G65" s="37">
        <v>25</v>
      </c>
      <c r="H65" s="37">
        <v>15</v>
      </c>
      <c r="I65" s="37">
        <v>29</v>
      </c>
      <c r="J65" s="37">
        <v>0</v>
      </c>
      <c r="K65" s="37">
        <v>0</v>
      </c>
      <c r="L65" s="37">
        <v>0</v>
      </c>
      <c r="M65" s="1">
        <v>0</v>
      </c>
      <c r="N65" s="37">
        <v>0</v>
      </c>
      <c r="O65" s="37">
        <v>0</v>
      </c>
      <c r="P65" s="37">
        <v>0</v>
      </c>
      <c r="Q65" s="32">
        <v>0</v>
      </c>
      <c r="R65" s="37">
        <f t="shared" si="1"/>
        <v>69</v>
      </c>
      <c r="S65" s="1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8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8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</row>
    <row r="66" spans="1:371" s="1" customFormat="1" x14ac:dyDescent="0.25">
      <c r="A66" s="8">
        <v>62</v>
      </c>
      <c r="B66" s="37" t="s">
        <v>100</v>
      </c>
      <c r="C66" s="37" t="s">
        <v>27</v>
      </c>
      <c r="D66" s="37">
        <v>2</v>
      </c>
      <c r="E66" s="37">
        <v>0</v>
      </c>
      <c r="F66" s="37">
        <v>25</v>
      </c>
      <c r="G66" s="37">
        <v>0</v>
      </c>
      <c r="H66" s="37">
        <v>0</v>
      </c>
      <c r="I66" s="37">
        <v>44</v>
      </c>
      <c r="J66" s="37">
        <v>0</v>
      </c>
      <c r="K66" s="37">
        <v>0</v>
      </c>
      <c r="L66" s="37">
        <v>0</v>
      </c>
      <c r="M66" s="1">
        <v>0</v>
      </c>
      <c r="N66" s="37">
        <v>0</v>
      </c>
      <c r="O66" s="37">
        <v>0</v>
      </c>
      <c r="P66" s="37">
        <v>0</v>
      </c>
      <c r="Q66" s="32">
        <v>0</v>
      </c>
      <c r="R66" s="37">
        <f t="shared" si="1"/>
        <v>69</v>
      </c>
      <c r="S66" s="1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8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8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</row>
    <row r="67" spans="1:371" x14ac:dyDescent="0.25">
      <c r="A67" s="8">
        <v>63</v>
      </c>
      <c r="B67" s="37" t="s">
        <v>74</v>
      </c>
      <c r="C67" s="37" t="s">
        <v>24</v>
      </c>
      <c r="D67" s="37">
        <v>4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63</v>
      </c>
      <c r="K67" s="37">
        <v>0</v>
      </c>
      <c r="L67" s="37">
        <v>0</v>
      </c>
      <c r="M67" s="1">
        <v>0</v>
      </c>
      <c r="N67" s="37">
        <v>5</v>
      </c>
      <c r="O67" s="37">
        <v>0</v>
      </c>
      <c r="P67" s="37">
        <v>0</v>
      </c>
      <c r="Q67" s="32">
        <v>0</v>
      </c>
      <c r="R67" s="37">
        <f t="shared" si="1"/>
        <v>68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9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</row>
    <row r="68" spans="1:371" x14ac:dyDescent="0.25">
      <c r="A68" s="8">
        <v>64</v>
      </c>
      <c r="B68" s="37" t="s">
        <v>58</v>
      </c>
      <c r="C68" s="37" t="s">
        <v>27</v>
      </c>
      <c r="D68" s="37">
        <v>1</v>
      </c>
      <c r="E68" s="37">
        <v>0</v>
      </c>
      <c r="F68" s="37">
        <v>0</v>
      </c>
      <c r="G68" s="37">
        <v>0</v>
      </c>
      <c r="H68" s="37">
        <v>0</v>
      </c>
      <c r="I68" s="37">
        <v>64</v>
      </c>
      <c r="J68" s="37">
        <v>0</v>
      </c>
      <c r="K68" s="37">
        <v>0</v>
      </c>
      <c r="L68" s="37">
        <v>0</v>
      </c>
      <c r="M68" s="1">
        <v>0</v>
      </c>
      <c r="N68" s="37">
        <v>0</v>
      </c>
      <c r="O68" s="37">
        <v>0</v>
      </c>
      <c r="P68" s="37">
        <v>0</v>
      </c>
      <c r="Q68" s="32">
        <v>0</v>
      </c>
      <c r="R68" s="37">
        <f t="shared" si="1"/>
        <v>64</v>
      </c>
      <c r="S68" s="12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9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9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</row>
    <row r="69" spans="1:371" x14ac:dyDescent="0.25">
      <c r="A69" s="8">
        <v>65</v>
      </c>
      <c r="B69" s="37" t="s">
        <v>61</v>
      </c>
      <c r="C69" s="37" t="s">
        <v>27</v>
      </c>
      <c r="D69" s="37">
        <v>1</v>
      </c>
      <c r="E69" s="37">
        <v>0</v>
      </c>
      <c r="F69" s="37">
        <v>0</v>
      </c>
      <c r="G69" s="37">
        <v>0</v>
      </c>
      <c r="H69" s="37">
        <v>0</v>
      </c>
      <c r="I69" s="37">
        <v>7</v>
      </c>
      <c r="J69" s="37">
        <v>55</v>
      </c>
      <c r="K69" s="37">
        <v>0</v>
      </c>
      <c r="L69" s="37">
        <v>0</v>
      </c>
      <c r="M69" s="1">
        <v>0</v>
      </c>
      <c r="N69" s="37">
        <v>0</v>
      </c>
      <c r="O69" s="37">
        <v>0</v>
      </c>
      <c r="P69" s="37">
        <v>0</v>
      </c>
      <c r="Q69" s="32">
        <v>0</v>
      </c>
      <c r="R69" s="37">
        <f t="shared" ref="R69:R96" si="2">SUM(E69:Q69)</f>
        <v>62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9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</row>
    <row r="70" spans="1:371" x14ac:dyDescent="0.25">
      <c r="A70" s="8">
        <v>66</v>
      </c>
      <c r="B70" s="37" t="s">
        <v>103</v>
      </c>
      <c r="C70" s="37" t="s">
        <v>27</v>
      </c>
      <c r="D70" s="37">
        <v>2</v>
      </c>
      <c r="E70" s="37">
        <v>0</v>
      </c>
      <c r="F70" s="37">
        <v>0</v>
      </c>
      <c r="G70" s="37">
        <v>0</v>
      </c>
      <c r="H70" s="37">
        <v>0</v>
      </c>
      <c r="I70" s="37">
        <v>30</v>
      </c>
      <c r="J70" s="37">
        <v>15</v>
      </c>
      <c r="K70" s="37">
        <v>15</v>
      </c>
      <c r="L70" s="37">
        <v>0</v>
      </c>
      <c r="M70" s="1">
        <v>0</v>
      </c>
      <c r="N70" s="37">
        <v>0</v>
      </c>
      <c r="O70" s="37">
        <v>0</v>
      </c>
      <c r="P70" s="37">
        <v>0</v>
      </c>
      <c r="Q70" s="32">
        <v>0</v>
      </c>
      <c r="R70" s="37">
        <f t="shared" si="2"/>
        <v>60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9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</row>
    <row r="71" spans="1:371" x14ac:dyDescent="0.25">
      <c r="A71" s="8">
        <v>67</v>
      </c>
      <c r="B71" s="37" t="s">
        <v>117</v>
      </c>
      <c r="C71" s="37" t="s">
        <v>24</v>
      </c>
      <c r="D71" s="37">
        <v>4</v>
      </c>
      <c r="E71" s="37">
        <v>0</v>
      </c>
      <c r="F71" s="37">
        <v>0</v>
      </c>
      <c r="G71" s="37">
        <v>0</v>
      </c>
      <c r="H71" s="37">
        <v>35</v>
      </c>
      <c r="I71" s="37">
        <v>14</v>
      </c>
      <c r="J71" s="37">
        <v>10</v>
      </c>
      <c r="K71" s="37">
        <v>0</v>
      </c>
      <c r="L71" s="37">
        <v>0</v>
      </c>
      <c r="M71" s="1">
        <v>0</v>
      </c>
      <c r="N71" s="37">
        <v>0</v>
      </c>
      <c r="O71" s="37">
        <v>0</v>
      </c>
      <c r="P71" s="37">
        <v>0</v>
      </c>
      <c r="Q71" s="32">
        <v>0</v>
      </c>
      <c r="R71" s="37">
        <f t="shared" si="2"/>
        <v>59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371" x14ac:dyDescent="0.25">
      <c r="A72" s="8">
        <v>68</v>
      </c>
      <c r="B72" s="37" t="s">
        <v>63</v>
      </c>
      <c r="C72" s="37" t="s">
        <v>27</v>
      </c>
      <c r="D72" s="37">
        <v>2</v>
      </c>
      <c r="E72" s="37">
        <v>0</v>
      </c>
      <c r="F72" s="37">
        <v>0</v>
      </c>
      <c r="G72" s="37">
        <v>20</v>
      </c>
      <c r="H72" s="37">
        <v>0</v>
      </c>
      <c r="I72" s="37">
        <v>30</v>
      </c>
      <c r="J72" s="37">
        <v>5</v>
      </c>
      <c r="K72" s="37">
        <v>0</v>
      </c>
      <c r="L72" s="37">
        <v>0</v>
      </c>
      <c r="M72" s="1">
        <v>0</v>
      </c>
      <c r="N72" s="37">
        <v>0</v>
      </c>
      <c r="O72" s="37">
        <v>0</v>
      </c>
      <c r="P72" s="37">
        <v>0</v>
      </c>
      <c r="Q72" s="32">
        <v>0</v>
      </c>
      <c r="R72" s="37">
        <f t="shared" si="2"/>
        <v>55</v>
      </c>
      <c r="S72" s="12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371" x14ac:dyDescent="0.25">
      <c r="A73" s="8">
        <v>69</v>
      </c>
      <c r="B73" s="37" t="s">
        <v>95</v>
      </c>
      <c r="C73" s="37" t="s">
        <v>24</v>
      </c>
      <c r="D73" s="37">
        <v>3</v>
      </c>
      <c r="E73" s="37">
        <v>0</v>
      </c>
      <c r="F73" s="37">
        <v>0</v>
      </c>
      <c r="G73" s="37">
        <v>0</v>
      </c>
      <c r="H73" s="37">
        <v>0</v>
      </c>
      <c r="I73" s="37">
        <v>14</v>
      </c>
      <c r="J73" s="37">
        <v>30</v>
      </c>
      <c r="K73" s="37">
        <v>0</v>
      </c>
      <c r="L73" s="37">
        <v>0</v>
      </c>
      <c r="M73" s="1">
        <v>0</v>
      </c>
      <c r="N73" s="37">
        <v>10</v>
      </c>
      <c r="O73" s="37">
        <v>0</v>
      </c>
      <c r="P73" s="37">
        <v>0</v>
      </c>
      <c r="Q73" s="32">
        <v>0</v>
      </c>
      <c r="R73" s="37">
        <f t="shared" si="2"/>
        <v>54</v>
      </c>
      <c r="S73" s="10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371" x14ac:dyDescent="0.25">
      <c r="A74" s="8">
        <v>70</v>
      </c>
      <c r="B74" s="37" t="s">
        <v>87</v>
      </c>
      <c r="C74" s="37" t="s">
        <v>27</v>
      </c>
      <c r="D74" s="37">
        <v>1</v>
      </c>
      <c r="E74" s="37">
        <v>0</v>
      </c>
      <c r="F74" s="37">
        <v>0</v>
      </c>
      <c r="G74" s="37">
        <v>0</v>
      </c>
      <c r="H74" s="37">
        <v>0</v>
      </c>
      <c r="I74" s="37">
        <f>12+17+17</f>
        <v>46</v>
      </c>
      <c r="J74" s="37">
        <v>5</v>
      </c>
      <c r="K74" s="37">
        <v>0</v>
      </c>
      <c r="L74" s="37">
        <v>0</v>
      </c>
      <c r="M74" s="1">
        <v>0</v>
      </c>
      <c r="N74" s="37">
        <v>0</v>
      </c>
      <c r="O74" s="37">
        <v>0</v>
      </c>
      <c r="P74" s="37">
        <v>0</v>
      </c>
      <c r="Q74" s="32">
        <v>0</v>
      </c>
      <c r="R74" s="37">
        <f t="shared" si="2"/>
        <v>51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371" x14ac:dyDescent="0.25">
      <c r="A75" s="8">
        <v>71</v>
      </c>
      <c r="B75" s="37" t="s">
        <v>43</v>
      </c>
      <c r="C75" s="37" t="s">
        <v>27</v>
      </c>
      <c r="D75" s="37">
        <v>2</v>
      </c>
      <c r="E75" s="37">
        <v>0</v>
      </c>
      <c r="F75" s="37">
        <v>0</v>
      </c>
      <c r="G75" s="37">
        <v>0</v>
      </c>
      <c r="H75" s="37">
        <v>0</v>
      </c>
      <c r="I75" s="37">
        <v>29</v>
      </c>
      <c r="J75" s="37">
        <v>15</v>
      </c>
      <c r="K75" s="37">
        <v>0</v>
      </c>
      <c r="L75" s="37">
        <v>7</v>
      </c>
      <c r="M75" s="1">
        <v>0</v>
      </c>
      <c r="N75" s="37">
        <v>0</v>
      </c>
      <c r="O75" s="37">
        <v>0</v>
      </c>
      <c r="P75" s="37">
        <v>0</v>
      </c>
      <c r="Q75" s="32">
        <v>0</v>
      </c>
      <c r="R75" s="37">
        <f t="shared" si="2"/>
        <v>51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371" x14ac:dyDescent="0.25">
      <c r="A76" s="8">
        <v>72</v>
      </c>
      <c r="B76" s="37" t="s">
        <v>56</v>
      </c>
      <c r="C76" s="37" t="s">
        <v>27</v>
      </c>
      <c r="D76" s="37">
        <v>2</v>
      </c>
      <c r="E76" s="37">
        <v>0</v>
      </c>
      <c r="F76" s="37">
        <v>0</v>
      </c>
      <c r="G76" s="37">
        <v>0</v>
      </c>
      <c r="H76" s="37">
        <v>20</v>
      </c>
      <c r="I76" s="37">
        <v>25</v>
      </c>
      <c r="J76" s="37">
        <v>0</v>
      </c>
      <c r="K76" s="37">
        <v>0</v>
      </c>
      <c r="L76" s="37">
        <v>0</v>
      </c>
      <c r="M76" s="1">
        <v>0</v>
      </c>
      <c r="N76" s="37">
        <v>0</v>
      </c>
      <c r="O76" s="37">
        <v>0</v>
      </c>
      <c r="P76" s="37">
        <v>0</v>
      </c>
      <c r="Q76" s="32">
        <v>0</v>
      </c>
      <c r="R76" s="37">
        <f t="shared" si="2"/>
        <v>45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371" x14ac:dyDescent="0.25">
      <c r="A77" s="8">
        <v>73</v>
      </c>
      <c r="B77" s="37" t="s">
        <v>49</v>
      </c>
      <c r="C77" s="37" t="s">
        <v>27</v>
      </c>
      <c r="D77" s="37">
        <v>2</v>
      </c>
      <c r="E77" s="37">
        <v>30</v>
      </c>
      <c r="F77" s="37">
        <v>0</v>
      </c>
      <c r="G77" s="37">
        <v>0</v>
      </c>
      <c r="H77" s="37">
        <v>0</v>
      </c>
      <c r="I77" s="37">
        <v>15</v>
      </c>
      <c r="J77" s="37">
        <v>0</v>
      </c>
      <c r="K77" s="37">
        <v>0</v>
      </c>
      <c r="L77" s="37">
        <v>0</v>
      </c>
      <c r="M77" s="1">
        <v>0</v>
      </c>
      <c r="N77" s="37">
        <v>0</v>
      </c>
      <c r="O77" s="37">
        <v>0</v>
      </c>
      <c r="P77" s="37">
        <v>0</v>
      </c>
      <c r="Q77" s="37">
        <v>0</v>
      </c>
      <c r="R77" s="37">
        <f t="shared" si="2"/>
        <v>45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371" x14ac:dyDescent="0.25">
      <c r="A78" s="8">
        <v>74</v>
      </c>
      <c r="B78" s="36" t="s">
        <v>89</v>
      </c>
      <c r="C78" s="37" t="s">
        <v>24</v>
      </c>
      <c r="D78" s="37">
        <v>4</v>
      </c>
      <c r="E78" s="37">
        <v>0</v>
      </c>
      <c r="F78" s="37">
        <v>0</v>
      </c>
      <c r="G78" s="37">
        <v>25</v>
      </c>
      <c r="H78" s="37">
        <v>0</v>
      </c>
      <c r="I78" s="37">
        <v>0</v>
      </c>
      <c r="J78" s="37">
        <v>12</v>
      </c>
      <c r="K78" s="37">
        <v>0</v>
      </c>
      <c r="L78" s="37">
        <v>7</v>
      </c>
      <c r="M78" s="1">
        <v>0</v>
      </c>
      <c r="N78" s="37">
        <v>0</v>
      </c>
      <c r="O78" s="37">
        <v>0</v>
      </c>
      <c r="P78" s="37">
        <v>0</v>
      </c>
      <c r="Q78" s="37">
        <v>0</v>
      </c>
      <c r="R78" s="37">
        <f t="shared" si="2"/>
        <v>44</v>
      </c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371" x14ac:dyDescent="0.25">
      <c r="A79" s="8">
        <v>75</v>
      </c>
      <c r="B79" s="37" t="s">
        <v>57</v>
      </c>
      <c r="C79" s="37" t="s">
        <v>27</v>
      </c>
      <c r="D79" s="37">
        <v>1</v>
      </c>
      <c r="E79" s="37">
        <v>0</v>
      </c>
      <c r="F79" s="37">
        <v>0</v>
      </c>
      <c r="G79" s="37">
        <v>0</v>
      </c>
      <c r="H79" s="37">
        <v>0</v>
      </c>
      <c r="I79" s="37">
        <v>40</v>
      </c>
      <c r="J79" s="37">
        <v>0</v>
      </c>
      <c r="K79" s="37">
        <v>0</v>
      </c>
      <c r="L79" s="37">
        <v>0</v>
      </c>
      <c r="M79" s="1">
        <v>0</v>
      </c>
      <c r="N79" s="37">
        <v>0</v>
      </c>
      <c r="O79" s="37">
        <v>0</v>
      </c>
      <c r="P79" s="37">
        <v>0</v>
      </c>
      <c r="Q79" s="37">
        <v>0</v>
      </c>
      <c r="R79" s="37">
        <f t="shared" si="2"/>
        <v>40</v>
      </c>
      <c r="S79" s="12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371" x14ac:dyDescent="0.25">
      <c r="A80" s="8">
        <v>76</v>
      </c>
      <c r="B80" s="37" t="s">
        <v>55</v>
      </c>
      <c r="C80" s="37" t="s">
        <v>27</v>
      </c>
      <c r="D80" s="37">
        <v>2</v>
      </c>
      <c r="E80" s="37">
        <v>30</v>
      </c>
      <c r="F80" s="37">
        <v>0</v>
      </c>
      <c r="G80" s="37">
        <v>0</v>
      </c>
      <c r="H80" s="37">
        <v>0</v>
      </c>
      <c r="I80" s="37">
        <v>7</v>
      </c>
      <c r="J80" s="37">
        <v>0</v>
      </c>
      <c r="K80" s="37">
        <v>0</v>
      </c>
      <c r="L80" s="37">
        <v>0</v>
      </c>
      <c r="M80" s="1">
        <v>0</v>
      </c>
      <c r="N80" s="37">
        <v>0</v>
      </c>
      <c r="O80" s="37">
        <v>0</v>
      </c>
      <c r="P80" s="37">
        <v>0</v>
      </c>
      <c r="Q80" s="37">
        <v>0</v>
      </c>
      <c r="R80" s="37">
        <f t="shared" si="2"/>
        <v>37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x14ac:dyDescent="0.25">
      <c r="A81" s="8">
        <v>77</v>
      </c>
      <c r="B81" s="37" t="s">
        <v>73</v>
      </c>
      <c r="C81" s="37" t="s">
        <v>24</v>
      </c>
      <c r="D81" s="37">
        <v>1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31</v>
      </c>
      <c r="K81" s="37">
        <v>0</v>
      </c>
      <c r="L81" s="37">
        <v>0</v>
      </c>
      <c r="M81" s="1">
        <v>0</v>
      </c>
      <c r="N81" s="37">
        <v>0</v>
      </c>
      <c r="O81" s="37">
        <v>0</v>
      </c>
      <c r="P81" s="37">
        <v>0</v>
      </c>
      <c r="Q81" s="37">
        <v>0</v>
      </c>
      <c r="R81" s="37">
        <f t="shared" si="2"/>
        <v>31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x14ac:dyDescent="0.25">
      <c r="A82" s="8">
        <v>78</v>
      </c>
      <c r="B82" s="37" t="s">
        <v>96</v>
      </c>
      <c r="C82" s="37" t="s">
        <v>24</v>
      </c>
      <c r="D82" s="37">
        <v>3</v>
      </c>
      <c r="E82" s="37">
        <v>30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1">
        <v>0</v>
      </c>
      <c r="N82" s="37">
        <v>0</v>
      </c>
      <c r="O82" s="37">
        <v>0</v>
      </c>
      <c r="P82" s="37">
        <v>0</v>
      </c>
      <c r="Q82" s="37">
        <v>0</v>
      </c>
      <c r="R82" s="37">
        <f t="shared" si="2"/>
        <v>30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x14ac:dyDescent="0.25">
      <c r="A83" s="8">
        <v>79</v>
      </c>
      <c r="B83" s="37" t="s">
        <v>101</v>
      </c>
      <c r="C83" s="37" t="s">
        <v>27</v>
      </c>
      <c r="D83" s="37">
        <v>2</v>
      </c>
      <c r="E83" s="37">
        <v>30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1">
        <v>0</v>
      </c>
      <c r="N83" s="37">
        <v>0</v>
      </c>
      <c r="O83" s="37">
        <v>0</v>
      </c>
      <c r="P83" s="37">
        <v>0</v>
      </c>
      <c r="Q83" s="37">
        <v>0</v>
      </c>
      <c r="R83" s="37">
        <f t="shared" si="2"/>
        <v>30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x14ac:dyDescent="0.25">
      <c r="A84" s="8">
        <v>80</v>
      </c>
      <c r="B84" s="37" t="s">
        <v>102</v>
      </c>
      <c r="C84" s="37" t="s">
        <v>27</v>
      </c>
      <c r="D84" s="37">
        <v>2</v>
      </c>
      <c r="E84" s="37">
        <v>30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1">
        <v>0</v>
      </c>
      <c r="N84" s="37">
        <v>0</v>
      </c>
      <c r="O84" s="37">
        <v>0</v>
      </c>
      <c r="P84" s="37">
        <v>0</v>
      </c>
      <c r="Q84" s="37">
        <v>0</v>
      </c>
      <c r="R84" s="37">
        <f t="shared" si="2"/>
        <v>30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x14ac:dyDescent="0.25">
      <c r="A85" s="8">
        <v>81</v>
      </c>
      <c r="B85" s="37" t="s">
        <v>105</v>
      </c>
      <c r="C85" s="37" t="s">
        <v>24</v>
      </c>
      <c r="D85" s="37">
        <v>2</v>
      </c>
      <c r="E85" s="37">
        <v>30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1">
        <v>0</v>
      </c>
      <c r="N85" s="37">
        <v>0</v>
      </c>
      <c r="O85" s="37">
        <v>0</v>
      </c>
      <c r="P85" s="37">
        <v>0</v>
      </c>
      <c r="Q85" s="37">
        <v>0</v>
      </c>
      <c r="R85" s="37">
        <f t="shared" si="2"/>
        <v>30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x14ac:dyDescent="0.25">
      <c r="A86" s="8">
        <v>82</v>
      </c>
      <c r="B86" s="37" t="s">
        <v>78</v>
      </c>
      <c r="C86" s="37" t="s">
        <v>24</v>
      </c>
      <c r="D86" s="37">
        <v>1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10</v>
      </c>
      <c r="K86" s="37">
        <v>0</v>
      </c>
      <c r="L86" s="37">
        <v>14</v>
      </c>
      <c r="M86" s="37">
        <v>4</v>
      </c>
      <c r="N86" s="37">
        <v>0</v>
      </c>
      <c r="O86" s="37">
        <v>0</v>
      </c>
      <c r="P86" s="37">
        <v>0</v>
      </c>
      <c r="Q86" s="37">
        <v>0</v>
      </c>
      <c r="R86" s="37">
        <f t="shared" si="2"/>
        <v>28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x14ac:dyDescent="0.25">
      <c r="A87" s="8">
        <v>83</v>
      </c>
      <c r="B87" s="36" t="s">
        <v>88</v>
      </c>
      <c r="C87" s="37" t="s">
        <v>24</v>
      </c>
      <c r="D87" s="37">
        <v>4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f>18+10</f>
        <v>28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f t="shared" si="2"/>
        <v>28</v>
      </c>
      <c r="S87" s="10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x14ac:dyDescent="0.25">
      <c r="A88" s="8">
        <v>84</v>
      </c>
      <c r="B88" s="37" t="s">
        <v>83</v>
      </c>
      <c r="C88" s="37" t="s">
        <v>27</v>
      </c>
      <c r="D88" s="37">
        <v>1</v>
      </c>
      <c r="E88" s="37">
        <v>0</v>
      </c>
      <c r="F88" s="37">
        <v>0</v>
      </c>
      <c r="G88" s="37">
        <v>0</v>
      </c>
      <c r="H88" s="37">
        <v>0</v>
      </c>
      <c r="I88" s="37">
        <v>24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f t="shared" si="2"/>
        <v>24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x14ac:dyDescent="0.25">
      <c r="A89" s="8">
        <v>85</v>
      </c>
      <c r="B89" s="37" t="s">
        <v>79</v>
      </c>
      <c r="C89" s="37" t="s">
        <v>27</v>
      </c>
      <c r="D89" s="37">
        <v>1</v>
      </c>
      <c r="E89" s="37">
        <v>0</v>
      </c>
      <c r="F89" s="37">
        <v>0</v>
      </c>
      <c r="G89" s="37">
        <v>0</v>
      </c>
      <c r="H89" s="37">
        <v>0</v>
      </c>
      <c r="I89" s="37">
        <v>12</v>
      </c>
      <c r="J89" s="37">
        <v>0</v>
      </c>
      <c r="K89" s="37">
        <v>0</v>
      </c>
      <c r="L89" s="37">
        <v>0</v>
      </c>
      <c r="M89" s="37">
        <v>0</v>
      </c>
      <c r="N89" s="37">
        <v>10</v>
      </c>
      <c r="O89" s="37">
        <v>0</v>
      </c>
      <c r="P89" s="37">
        <v>0</v>
      </c>
      <c r="Q89" s="37">
        <v>0</v>
      </c>
      <c r="R89" s="37">
        <f t="shared" si="2"/>
        <v>22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x14ac:dyDescent="0.25">
      <c r="A90" s="8">
        <v>86</v>
      </c>
      <c r="B90" s="37" t="s">
        <v>64</v>
      </c>
      <c r="C90" s="37" t="s">
        <v>27</v>
      </c>
      <c r="D90" s="37">
        <v>1</v>
      </c>
      <c r="E90" s="37">
        <v>0</v>
      </c>
      <c r="F90" s="37">
        <v>0</v>
      </c>
      <c r="G90" s="37">
        <v>0</v>
      </c>
      <c r="H90" s="37">
        <v>0</v>
      </c>
      <c r="I90" s="37">
        <v>17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f t="shared" si="2"/>
        <v>17</v>
      </c>
      <c r="S90" s="12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x14ac:dyDescent="0.25">
      <c r="A91" s="8">
        <v>87</v>
      </c>
      <c r="B91" s="36" t="s">
        <v>94</v>
      </c>
      <c r="C91" s="37" t="s">
        <v>24</v>
      </c>
      <c r="D91" s="37">
        <v>3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10</v>
      </c>
      <c r="K91" s="37">
        <v>0</v>
      </c>
      <c r="L91" s="37">
        <v>0</v>
      </c>
      <c r="M91" s="37">
        <v>0</v>
      </c>
      <c r="N91" s="37">
        <v>5</v>
      </c>
      <c r="O91" s="37">
        <v>0</v>
      </c>
      <c r="P91" s="37">
        <v>0</v>
      </c>
      <c r="Q91" s="37">
        <v>0</v>
      </c>
      <c r="R91" s="37">
        <f t="shared" si="2"/>
        <v>15</v>
      </c>
      <c r="S91" s="10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x14ac:dyDescent="0.25">
      <c r="A92" s="8">
        <v>88</v>
      </c>
      <c r="B92" s="37" t="s">
        <v>65</v>
      </c>
      <c r="C92" s="37" t="s">
        <v>27</v>
      </c>
      <c r="D92" s="37">
        <v>1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f t="shared" si="2"/>
        <v>0</v>
      </c>
      <c r="S92" s="12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x14ac:dyDescent="0.25">
      <c r="A93" s="8">
        <v>89</v>
      </c>
      <c r="B93" s="37" t="s">
        <v>67</v>
      </c>
      <c r="C93" s="37" t="s">
        <v>27</v>
      </c>
      <c r="D93" s="37">
        <v>1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f t="shared" si="2"/>
        <v>0</v>
      </c>
      <c r="S93" s="12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x14ac:dyDescent="0.25">
      <c r="A94" s="8">
        <v>90</v>
      </c>
      <c r="B94" s="37" t="s">
        <v>85</v>
      </c>
      <c r="C94" s="37" t="s">
        <v>24</v>
      </c>
      <c r="D94" s="37">
        <v>4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f t="shared" si="2"/>
        <v>0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x14ac:dyDescent="0.25">
      <c r="A95" s="8">
        <v>91</v>
      </c>
      <c r="B95" s="37" t="s">
        <v>93</v>
      </c>
      <c r="C95" s="36" t="s">
        <v>27</v>
      </c>
      <c r="D95" s="36">
        <v>2</v>
      </c>
      <c r="E95" s="37">
        <v>0</v>
      </c>
      <c r="F95" s="37">
        <v>0</v>
      </c>
      <c r="G95" s="37">
        <v>0</v>
      </c>
      <c r="H95" s="37">
        <v>0</v>
      </c>
      <c r="I95" s="36">
        <v>0</v>
      </c>
      <c r="J95" s="36">
        <v>0</v>
      </c>
      <c r="K95" s="37">
        <v>0</v>
      </c>
      <c r="L95" s="37">
        <v>0</v>
      </c>
      <c r="M95" s="37">
        <v>0</v>
      </c>
      <c r="N95" s="36">
        <v>0</v>
      </c>
      <c r="O95" s="37">
        <v>0</v>
      </c>
      <c r="P95" s="37">
        <v>0</v>
      </c>
      <c r="Q95" s="37">
        <v>0</v>
      </c>
      <c r="R95" s="37">
        <f t="shared" si="2"/>
        <v>0</v>
      </c>
      <c r="S95" s="10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x14ac:dyDescent="0.25">
      <c r="A96" s="8">
        <v>92</v>
      </c>
      <c r="B96" s="37" t="s">
        <v>54</v>
      </c>
      <c r="C96" s="37" t="s">
        <v>27</v>
      </c>
      <c r="D96" s="37">
        <v>1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f t="shared" si="2"/>
        <v>0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x14ac:dyDescent="0.25">
      <c r="A97" s="4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x14ac:dyDescent="0.25">
      <c r="A98" s="4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9:29" x14ac:dyDescent="0.25"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9:29" x14ac:dyDescent="0.25"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9:29" x14ac:dyDescent="0.25"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</sheetData>
  <autoFilter ref="R1:R98">
    <sortState ref="A6:S97">
      <sortCondition descending="1" ref="R1:R97"/>
    </sortState>
  </autoFilter>
  <mergeCells count="14">
    <mergeCell ref="B4:R4"/>
    <mergeCell ref="S1:S3"/>
    <mergeCell ref="T1:T3"/>
    <mergeCell ref="A1:A3"/>
    <mergeCell ref="B1:B3"/>
    <mergeCell ref="D1:D3"/>
    <mergeCell ref="R1:R3"/>
    <mergeCell ref="C1:C3"/>
    <mergeCell ref="E1:Q1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Salavat Fakhrutdinov</dc:creator>
  <cp:lastModifiedBy>v.fedorov</cp:lastModifiedBy>
  <dcterms:created xsi:type="dcterms:W3CDTF">2018-10-14T09:08:51Z</dcterms:created>
  <dcterms:modified xsi:type="dcterms:W3CDTF">2019-03-20T13:18:13Z</dcterms:modified>
</cp:coreProperties>
</file>