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05" windowWidth="15960" windowHeight="15540"/>
  </bookViews>
  <sheets>
    <sheet name="Лист1" sheetId="1" r:id="rId1"/>
  </sheets>
  <definedNames>
    <definedName name="_xlnm._FilterDatabase" localSheetId="0" hidden="1">Лист1!$A$2:$T$4</definedName>
  </definedNames>
  <calcPr calcId="125725"/>
</workbook>
</file>

<file path=xl/calcChain.xml><?xml version="1.0" encoding="utf-8"?>
<calcChain xmlns="http://schemas.openxmlformats.org/spreadsheetml/2006/main">
  <c r="J20" i="1"/>
  <c r="J27"/>
  <c r="J13"/>
  <c r="J42"/>
  <c r="J22"/>
  <c r="J11"/>
  <c r="J9"/>
  <c r="J5"/>
  <c r="I5"/>
  <c r="J7"/>
  <c r="I7"/>
  <c r="F7"/>
  <c r="Q10"/>
  <c r="T10" s="1"/>
  <c r="J10"/>
  <c r="N12"/>
  <c r="J41"/>
  <c r="J6"/>
  <c r="J24"/>
  <c r="J35"/>
  <c r="J28"/>
  <c r="R6"/>
  <c r="R33"/>
  <c r="T22" l="1"/>
  <c r="I32"/>
  <c r="H32"/>
  <c r="G5"/>
  <c r="J26"/>
  <c r="T26" s="1"/>
  <c r="T27"/>
  <c r="J16"/>
  <c r="T16" s="1"/>
  <c r="T13"/>
  <c r="T30"/>
  <c r="T25"/>
  <c r="T33"/>
  <c r="T43"/>
  <c r="T12"/>
  <c r="T34"/>
  <c r="T6"/>
  <c r="T38"/>
  <c r="T14"/>
  <c r="T36"/>
  <c r="T18"/>
  <c r="T17"/>
  <c r="T23"/>
  <c r="T21"/>
  <c r="T8"/>
  <c r="T24"/>
  <c r="T31"/>
  <c r="T29"/>
  <c r="T35"/>
  <c r="T37"/>
  <c r="T28"/>
  <c r="T7"/>
  <c r="T41"/>
  <c r="T11"/>
  <c r="T44"/>
  <c r="T42"/>
  <c r="T39"/>
  <c r="T40"/>
  <c r="T45"/>
  <c r="T15"/>
  <c r="T19"/>
  <c r="T20" l="1"/>
  <c r="T32"/>
  <c r="T9"/>
  <c r="T5"/>
</calcChain>
</file>

<file path=xl/sharedStrings.xml><?xml version="1.0" encoding="utf-8"?>
<sst xmlns="http://schemas.openxmlformats.org/spreadsheetml/2006/main" count="94" uniqueCount="60">
  <si>
    <t>п/п №</t>
  </si>
  <si>
    <t>ФИО</t>
  </si>
  <si>
    <t>Уровень                    (подготовка специалиста/бакалавриат/магистратура)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</si>
  <si>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</si>
  <si>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</si>
  <si>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</si>
  <si>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</si>
  <si>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</si>
  <si>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</si>
  <si>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</si>
  <si>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</si>
  <si>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магистратура</t>
  </si>
  <si>
    <t>Берсенева Юлия Вячеславовна</t>
  </si>
  <si>
    <t>Специалитет</t>
  </si>
  <si>
    <t>Исаева Ангелина Николаевна</t>
  </si>
  <si>
    <t xml:space="preserve">магистратура </t>
  </si>
  <si>
    <t>Немировская Ксения Анатольевна</t>
  </si>
  <si>
    <t xml:space="preserve">бакалавриат </t>
  </si>
  <si>
    <t>Кипнис Анна Валерьевна</t>
  </si>
  <si>
    <t xml:space="preserve">специалитет </t>
  </si>
  <si>
    <t>Полякова Мария Константиновна</t>
  </si>
  <si>
    <t>специалитет</t>
  </si>
  <si>
    <t>Федорова Валерия Дмитриевна</t>
  </si>
  <si>
    <t>Горюнова Ирина Евгеньевна</t>
  </si>
  <si>
    <t>Кудрявцева Анастасия</t>
  </si>
  <si>
    <t>Епатко Сергей Сергеевич</t>
  </si>
  <si>
    <t>Иляшевская Дарья Дмитриевна</t>
  </si>
  <si>
    <t>Шугина Ксения Викторовна</t>
  </si>
  <si>
    <t>Петросян Кристина Тиграновна</t>
  </si>
  <si>
    <t>Туниманова Ирина Алексеевна</t>
  </si>
  <si>
    <t>Шубина Ирина Михайловна</t>
  </si>
  <si>
    <t>Казбекова Александра Олеговна</t>
  </si>
  <si>
    <t>Визирякина Алена Анатольевна</t>
  </si>
  <si>
    <t>Лушникова Алина Валерьевна</t>
  </si>
  <si>
    <t>Боздаренко Екатерина Андреевна</t>
  </si>
  <si>
    <t>Екимова Анастасия Александровна</t>
  </si>
  <si>
    <t>Вискова Ксения Алексеевна</t>
  </si>
  <si>
    <t>Морозова Анна Алексеевна</t>
  </si>
  <si>
    <t>Тырина Юлия Михайловна</t>
  </si>
  <si>
    <t>Матюшенко Алена Викторовна</t>
  </si>
  <si>
    <t>Кулиева Алмара Кудрат кызы</t>
  </si>
  <si>
    <t>Березина Анна Андреевна</t>
  </si>
  <si>
    <t>Сопов Михаил Сергеевич</t>
  </si>
  <si>
    <t>Удавихина Ульяна Андреевна</t>
  </si>
  <si>
    <t>специалист</t>
  </si>
  <si>
    <t>Ременюк Юлия Олеговна</t>
  </si>
  <si>
    <t>Михальченко Ксения Сергеевна</t>
  </si>
  <si>
    <t>Ульд Семета Мериам Базейдовна</t>
  </si>
  <si>
    <t>Голубенко Валентина Валерьевна</t>
  </si>
  <si>
    <t>Фотеева Людмила Анатольевна</t>
  </si>
  <si>
    <t>Логвиненко Татьяна Игоревна</t>
  </si>
  <si>
    <t>Козырева Ольга Александровна</t>
  </si>
  <si>
    <t>Покатович Дарья Игоревна</t>
  </si>
  <si>
    <t>Степанова Юлия Владимировна</t>
  </si>
  <si>
    <t>Марьяненко Елизавета Александровна</t>
  </si>
  <si>
    <t>Климентьева Инна Александровна</t>
  </si>
  <si>
    <t>Вашпанов Павел Сергеевич</t>
  </si>
  <si>
    <t>Тихонов Роман Вадимович</t>
  </si>
  <si>
    <t>Никифорова Елизавета Андреевна</t>
  </si>
  <si>
    <t>Психология</t>
  </si>
</sst>
</file>

<file path=xl/styles.xml><?xml version="1.0" encoding="utf-8"?>
<styleSheet xmlns="http://schemas.openxmlformats.org/spreadsheetml/2006/main">
  <fonts count="6">
    <font>
      <sz val="12"/>
      <color indexed="8"/>
      <name val="Verdana"/>
    </font>
    <font>
      <sz val="11"/>
      <color indexed="8"/>
      <name val="Calibri"/>
    </font>
    <font>
      <sz val="10"/>
      <color indexed="8"/>
      <name val="Arial"/>
    </font>
    <font>
      <sz val="12"/>
      <color indexed="8"/>
      <name val="Times New Roman"/>
    </font>
    <font>
      <b/>
      <sz val="12"/>
      <color indexed="8"/>
      <name val="Times New Roman Bold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0" fontId="3" fillId="0" borderId="7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1" fillId="0" borderId="0" xfId="0" applyNumberFormat="1" applyFont="1" applyFill="1" applyAlignment="1"/>
    <xf numFmtId="0" fontId="0" fillId="0" borderId="0" xfId="0" applyFont="1" applyFill="1" applyAlignment="1">
      <alignment vertical="top" wrapText="1"/>
    </xf>
    <xf numFmtId="1" fontId="2" fillId="0" borderId="1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" fontId="5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tabSelected="1" zoomScale="90" zoomScaleNormal="90" workbookViewId="0">
      <selection activeCell="C15" sqref="C15"/>
    </sheetView>
  </sheetViews>
  <sheetFormatPr defaultColWidth="6.59765625" defaultRowHeight="15" customHeight="1"/>
  <cols>
    <col min="1" max="1" width="5" style="4" customWidth="1"/>
    <col min="2" max="2" width="28.3984375" style="4" bestFit="1" customWidth="1"/>
    <col min="3" max="3" width="12.5" style="4" customWidth="1"/>
    <col min="4" max="4" width="6.09765625" style="4" customWidth="1"/>
    <col min="5" max="14" width="6.59765625" style="4" customWidth="1"/>
    <col min="15" max="15" width="6.5" style="4" customWidth="1"/>
    <col min="16" max="19" width="6.59765625" style="4" customWidth="1"/>
    <col min="20" max="20" width="10" style="4" customWidth="1"/>
    <col min="21" max="256" width="6.59765625" style="4" customWidth="1"/>
    <col min="257" max="16384" width="6.59765625" style="5"/>
  </cols>
  <sheetData>
    <row r="1" spans="1:20" ht="15.75" customHeight="1">
      <c r="A1" s="19" t="s">
        <v>59</v>
      </c>
      <c r="B1" s="2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.75" customHeight="1">
      <c r="A2" s="7" t="s">
        <v>0</v>
      </c>
      <c r="B2" s="7" t="s">
        <v>1</v>
      </c>
      <c r="C2" s="13" t="s">
        <v>2</v>
      </c>
      <c r="D2" s="7" t="s">
        <v>3</v>
      </c>
      <c r="E2" s="10" t="s">
        <v>4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 t="s">
        <v>5</v>
      </c>
    </row>
    <row r="3" spans="1:20" ht="15.75" customHeight="1">
      <c r="A3" s="8"/>
      <c r="B3" s="8"/>
      <c r="C3" s="14"/>
      <c r="D3" s="8"/>
      <c r="E3" s="16" t="s">
        <v>6</v>
      </c>
      <c r="F3" s="12"/>
      <c r="G3" s="16" t="s">
        <v>7</v>
      </c>
      <c r="H3" s="11"/>
      <c r="I3" s="12"/>
      <c r="J3" s="10" t="s">
        <v>8</v>
      </c>
      <c r="K3" s="11"/>
      <c r="L3" s="11"/>
      <c r="M3" s="11"/>
      <c r="N3" s="12"/>
      <c r="O3" s="16" t="s">
        <v>9</v>
      </c>
      <c r="P3" s="11"/>
      <c r="Q3" s="12"/>
      <c r="R3" s="16" t="s">
        <v>10</v>
      </c>
      <c r="S3" s="12"/>
      <c r="T3" s="8"/>
    </row>
    <row r="4" spans="1:20" ht="15.75" customHeight="1">
      <c r="A4" s="9"/>
      <c r="B4" s="9"/>
      <c r="C4" s="15"/>
      <c r="D4" s="9"/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9"/>
    </row>
    <row r="5" spans="1:20" ht="15.75" customHeight="1">
      <c r="A5" s="1">
        <v>1</v>
      </c>
      <c r="B5" s="3" t="s">
        <v>40</v>
      </c>
      <c r="C5" s="1" t="s">
        <v>21</v>
      </c>
      <c r="D5" s="1">
        <v>4</v>
      </c>
      <c r="E5" s="1">
        <v>20</v>
      </c>
      <c r="F5" s="1">
        <v>0</v>
      </c>
      <c r="G5" s="1">
        <f>16*3+40</f>
        <v>88</v>
      </c>
      <c r="H5" s="1">
        <v>8</v>
      </c>
      <c r="I5" s="1">
        <f>8+16</f>
        <v>24</v>
      </c>
      <c r="J5" s="1">
        <f>12+2+14+20+14+12</f>
        <v>74</v>
      </c>
      <c r="K5" s="1">
        <v>30</v>
      </c>
      <c r="L5" s="1">
        <v>7</v>
      </c>
      <c r="M5" s="1">
        <v>24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f t="shared" ref="T5:T36" si="0">SUM(E5:S5)</f>
        <v>275</v>
      </c>
    </row>
    <row r="6" spans="1:20" ht="15.75" customHeight="1">
      <c r="A6" s="1">
        <v>2</v>
      </c>
      <c r="B6" s="3" t="s">
        <v>52</v>
      </c>
      <c r="C6" s="1" t="s">
        <v>21</v>
      </c>
      <c r="D6" s="1">
        <v>4</v>
      </c>
      <c r="E6" s="1">
        <v>8</v>
      </c>
      <c r="F6" s="1">
        <v>0</v>
      </c>
      <c r="G6" s="1">
        <v>0</v>
      </c>
      <c r="H6" s="1">
        <v>0</v>
      </c>
      <c r="I6" s="1">
        <v>0</v>
      </c>
      <c r="J6" s="1">
        <f>3+14+1+14+10+14</f>
        <v>56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f>160</f>
        <v>160</v>
      </c>
      <c r="S6" s="1">
        <v>0</v>
      </c>
      <c r="T6" s="1">
        <f t="shared" si="0"/>
        <v>224</v>
      </c>
    </row>
    <row r="7" spans="1:20" ht="15.75" customHeight="1">
      <c r="A7" s="1">
        <v>3</v>
      </c>
      <c r="B7" s="3" t="s">
        <v>30</v>
      </c>
      <c r="C7" s="1" t="s">
        <v>11</v>
      </c>
      <c r="D7" s="1">
        <v>2</v>
      </c>
      <c r="E7" s="1">
        <v>10</v>
      </c>
      <c r="F7" s="1">
        <f>8+16+8</f>
        <v>32</v>
      </c>
      <c r="G7" s="1">
        <v>0</v>
      </c>
      <c r="H7" s="1">
        <v>20</v>
      </c>
      <c r="I7" s="1">
        <f>8+8+16+4+3</f>
        <v>39</v>
      </c>
      <c r="J7" s="1">
        <f>3+6+14+14+14+14+9+3</f>
        <v>77</v>
      </c>
      <c r="K7" s="1">
        <v>20</v>
      </c>
      <c r="L7" s="1">
        <v>0</v>
      </c>
      <c r="M7" s="1">
        <v>0</v>
      </c>
      <c r="N7" s="1">
        <v>3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f t="shared" si="0"/>
        <v>201</v>
      </c>
    </row>
    <row r="8" spans="1:20" ht="15.75" customHeight="1">
      <c r="A8" s="1">
        <v>4</v>
      </c>
      <c r="B8" s="3" t="s">
        <v>39</v>
      </c>
      <c r="C8" s="1" t="s">
        <v>21</v>
      </c>
      <c r="D8" s="1">
        <v>4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26</v>
      </c>
      <c r="K8" s="1">
        <v>5</v>
      </c>
      <c r="L8" s="1">
        <v>3</v>
      </c>
      <c r="M8" s="1">
        <v>4</v>
      </c>
      <c r="N8" s="1">
        <v>4</v>
      </c>
      <c r="O8" s="1">
        <v>25</v>
      </c>
      <c r="P8" s="1">
        <v>29</v>
      </c>
      <c r="Q8" s="1">
        <v>20</v>
      </c>
      <c r="R8" s="1">
        <v>20</v>
      </c>
      <c r="S8" s="1">
        <v>31</v>
      </c>
      <c r="T8" s="1">
        <f t="shared" si="0"/>
        <v>167</v>
      </c>
    </row>
    <row r="9" spans="1:20" ht="15.75" customHeight="1">
      <c r="A9" s="1">
        <v>5</v>
      </c>
      <c r="B9" s="3" t="s">
        <v>33</v>
      </c>
      <c r="C9" s="1" t="s">
        <v>11</v>
      </c>
      <c r="D9" s="1">
        <v>2</v>
      </c>
      <c r="E9" s="1">
        <v>12</v>
      </c>
      <c r="F9" s="1">
        <v>8</v>
      </c>
      <c r="G9" s="1">
        <v>0</v>
      </c>
      <c r="H9" s="1">
        <v>0</v>
      </c>
      <c r="I9" s="1">
        <v>0</v>
      </c>
      <c r="J9" s="1">
        <f>14+2+14+6+14+2+14+14</f>
        <v>80</v>
      </c>
      <c r="K9" s="1">
        <v>30</v>
      </c>
      <c r="L9" s="1">
        <v>1</v>
      </c>
      <c r="M9" s="1">
        <v>0</v>
      </c>
      <c r="N9" s="1">
        <v>0</v>
      </c>
      <c r="O9" s="1">
        <v>0</v>
      </c>
      <c r="P9" s="1">
        <v>2</v>
      </c>
      <c r="Q9" s="1">
        <v>0</v>
      </c>
      <c r="R9" s="1">
        <v>15</v>
      </c>
      <c r="S9" s="1">
        <v>12</v>
      </c>
      <c r="T9" s="1">
        <f t="shared" si="0"/>
        <v>160</v>
      </c>
    </row>
    <row r="10" spans="1:20" ht="15.75" customHeight="1">
      <c r="A10" s="1">
        <v>6</v>
      </c>
      <c r="B10" s="17" t="s">
        <v>58</v>
      </c>
      <c r="C10" s="18" t="s">
        <v>21</v>
      </c>
      <c r="D10" s="18">
        <v>3</v>
      </c>
      <c r="E10" s="18">
        <v>20</v>
      </c>
      <c r="F10" s="18">
        <v>0</v>
      </c>
      <c r="G10" s="18">
        <v>0</v>
      </c>
      <c r="H10" s="18">
        <v>0</v>
      </c>
      <c r="I10" s="18">
        <v>0</v>
      </c>
      <c r="J10" s="18">
        <f>28+14+14</f>
        <v>56</v>
      </c>
      <c r="K10" s="18">
        <v>20</v>
      </c>
      <c r="L10" s="18">
        <v>2</v>
      </c>
      <c r="M10" s="18">
        <v>10</v>
      </c>
      <c r="N10" s="18">
        <v>0</v>
      </c>
      <c r="O10" s="18">
        <v>0</v>
      </c>
      <c r="P10" s="18">
        <v>14</v>
      </c>
      <c r="Q10" s="18">
        <f>14+14+7</f>
        <v>35</v>
      </c>
      <c r="R10" s="18">
        <v>0</v>
      </c>
      <c r="S10" s="18">
        <v>0</v>
      </c>
      <c r="T10" s="18">
        <f t="shared" si="0"/>
        <v>157</v>
      </c>
    </row>
    <row r="11" spans="1:20" ht="15.75" customHeight="1">
      <c r="A11" s="1">
        <v>7</v>
      </c>
      <c r="B11" s="3" t="s">
        <v>12</v>
      </c>
      <c r="C11" s="1" t="s">
        <v>13</v>
      </c>
      <c r="D11" s="1">
        <v>5</v>
      </c>
      <c r="E11" s="1">
        <v>12</v>
      </c>
      <c r="F11" s="1">
        <v>0</v>
      </c>
      <c r="G11" s="1">
        <v>20</v>
      </c>
      <c r="H11" s="1">
        <v>0</v>
      </c>
      <c r="I11" s="1">
        <v>8</v>
      </c>
      <c r="J11" s="1">
        <f>40+20+5</f>
        <v>65</v>
      </c>
      <c r="K11" s="1">
        <v>0</v>
      </c>
      <c r="L11" s="1">
        <v>1</v>
      </c>
      <c r="M11" s="1">
        <v>0</v>
      </c>
      <c r="N11" s="1">
        <v>0</v>
      </c>
      <c r="O11" s="1">
        <v>35</v>
      </c>
      <c r="P11" s="1">
        <v>0</v>
      </c>
      <c r="Q11" s="1">
        <v>0</v>
      </c>
      <c r="R11" s="1">
        <v>0</v>
      </c>
      <c r="S11" s="1">
        <v>0</v>
      </c>
      <c r="T11" s="1">
        <f t="shared" si="0"/>
        <v>141</v>
      </c>
    </row>
    <row r="12" spans="1:20" ht="15.75" customHeight="1">
      <c r="A12" s="1">
        <v>8</v>
      </c>
      <c r="B12" s="3" t="s">
        <v>50</v>
      </c>
      <c r="C12" s="1" t="s">
        <v>21</v>
      </c>
      <c r="D12" s="1">
        <v>3</v>
      </c>
      <c r="E12" s="1">
        <v>20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0</v>
      </c>
      <c r="N12" s="1">
        <f>14+7+3+6+6+14+3</f>
        <v>53</v>
      </c>
      <c r="O12" s="1">
        <v>35</v>
      </c>
      <c r="P12" s="1">
        <v>15</v>
      </c>
      <c r="Q12" s="1">
        <v>14</v>
      </c>
      <c r="R12" s="1">
        <v>0</v>
      </c>
      <c r="S12" s="1">
        <v>0</v>
      </c>
      <c r="T12" s="1">
        <f t="shared" si="0"/>
        <v>140</v>
      </c>
    </row>
    <row r="13" spans="1:20" ht="15.75" customHeight="1">
      <c r="A13" s="1">
        <v>9</v>
      </c>
      <c r="B13" s="3" t="s">
        <v>41</v>
      </c>
      <c r="C13" s="1" t="s">
        <v>17</v>
      </c>
      <c r="D13" s="1">
        <v>4</v>
      </c>
      <c r="E13" s="1">
        <v>20</v>
      </c>
      <c r="F13" s="1">
        <v>0</v>
      </c>
      <c r="G13" s="1">
        <v>0</v>
      </c>
      <c r="H13" s="1">
        <v>0</v>
      </c>
      <c r="I13" s="1">
        <v>0</v>
      </c>
      <c r="J13" s="1">
        <f>14+14+28+2+14+5</f>
        <v>77</v>
      </c>
      <c r="K13" s="1">
        <v>0</v>
      </c>
      <c r="L13" s="1">
        <v>1</v>
      </c>
      <c r="M13" s="1">
        <v>5</v>
      </c>
      <c r="N13" s="1">
        <v>0</v>
      </c>
      <c r="O13" s="1">
        <v>0</v>
      </c>
      <c r="P13" s="1">
        <v>0</v>
      </c>
      <c r="Q13" s="1">
        <v>12</v>
      </c>
      <c r="R13" s="1">
        <v>0</v>
      </c>
      <c r="S13" s="1">
        <v>24</v>
      </c>
      <c r="T13" s="1">
        <f t="shared" si="0"/>
        <v>139</v>
      </c>
    </row>
    <row r="14" spans="1:20" ht="15.75" customHeight="1">
      <c r="A14" s="1">
        <v>10</v>
      </c>
      <c r="B14" s="3" t="s">
        <v>54</v>
      </c>
      <c r="C14" s="1" t="s">
        <v>21</v>
      </c>
      <c r="D14" s="1">
        <v>4</v>
      </c>
      <c r="E14" s="1">
        <v>12</v>
      </c>
      <c r="F14" s="1">
        <v>0</v>
      </c>
      <c r="G14" s="1">
        <v>0</v>
      </c>
      <c r="H14" s="1">
        <v>0</v>
      </c>
      <c r="I14" s="1">
        <v>0</v>
      </c>
      <c r="J14" s="1">
        <v>15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105</v>
      </c>
      <c r="S14" s="1">
        <v>0</v>
      </c>
      <c r="T14" s="1">
        <f t="shared" si="0"/>
        <v>132</v>
      </c>
    </row>
    <row r="15" spans="1:20" ht="15.75" customHeight="1">
      <c r="A15" s="1">
        <v>11</v>
      </c>
      <c r="B15" s="3" t="s">
        <v>23</v>
      </c>
      <c r="C15" s="1" t="s">
        <v>17</v>
      </c>
      <c r="D15" s="1">
        <v>2</v>
      </c>
      <c r="E15" s="1">
        <v>10</v>
      </c>
      <c r="F15" s="1">
        <v>10</v>
      </c>
      <c r="G15" s="1">
        <v>0</v>
      </c>
      <c r="H15" s="1">
        <v>0</v>
      </c>
      <c r="I15" s="1">
        <v>0</v>
      </c>
      <c r="J15" s="1">
        <v>56</v>
      </c>
      <c r="K15" s="1">
        <v>33</v>
      </c>
      <c r="L15" s="1">
        <v>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20</v>
      </c>
      <c r="S15" s="1">
        <v>0</v>
      </c>
      <c r="T15" s="1">
        <f t="shared" si="0"/>
        <v>132</v>
      </c>
    </row>
    <row r="16" spans="1:20" ht="15.75" customHeight="1">
      <c r="A16" s="1">
        <v>12</v>
      </c>
      <c r="B16" s="3" t="s">
        <v>47</v>
      </c>
      <c r="C16" s="1" t="s">
        <v>21</v>
      </c>
      <c r="D16" s="1">
        <v>4</v>
      </c>
      <c r="E16" s="1">
        <v>20</v>
      </c>
      <c r="F16" s="1">
        <v>0</v>
      </c>
      <c r="G16" s="1">
        <v>32</v>
      </c>
      <c r="H16" s="1">
        <v>4</v>
      </c>
      <c r="I16" s="1">
        <v>16</v>
      </c>
      <c r="J16" s="1">
        <f>14*3+10+1</f>
        <v>53</v>
      </c>
      <c r="K16" s="1">
        <v>0</v>
      </c>
      <c r="L16" s="1">
        <v>0</v>
      </c>
      <c r="M16" s="1">
        <v>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f t="shared" si="0"/>
        <v>129</v>
      </c>
    </row>
    <row r="17" spans="1:20" ht="15.75" customHeight="1">
      <c r="A17" s="1">
        <v>13</v>
      </c>
      <c r="B17" s="3" t="s">
        <v>57</v>
      </c>
      <c r="C17" s="1" t="s">
        <v>11</v>
      </c>
      <c r="D17" s="1">
        <v>2</v>
      </c>
      <c r="E17" s="1">
        <v>20</v>
      </c>
      <c r="F17" s="1">
        <v>0</v>
      </c>
      <c r="G17" s="1">
        <v>36</v>
      </c>
      <c r="H17" s="1">
        <v>4</v>
      </c>
      <c r="I17" s="1">
        <v>23</v>
      </c>
      <c r="J17" s="1">
        <v>0</v>
      </c>
      <c r="K17" s="1">
        <v>0</v>
      </c>
      <c r="L17" s="1">
        <v>0</v>
      </c>
      <c r="M17" s="1">
        <v>9</v>
      </c>
      <c r="N17" s="1">
        <v>27</v>
      </c>
      <c r="O17" s="1">
        <v>5</v>
      </c>
      <c r="P17" s="1">
        <v>0</v>
      </c>
      <c r="Q17" s="1">
        <v>0</v>
      </c>
      <c r="R17" s="1">
        <v>0</v>
      </c>
      <c r="S17" s="1">
        <v>0</v>
      </c>
      <c r="T17" s="1">
        <f t="shared" si="0"/>
        <v>124</v>
      </c>
    </row>
    <row r="18" spans="1:20" ht="15.75" customHeight="1">
      <c r="A18" s="1">
        <v>14</v>
      </c>
      <c r="B18" s="3" t="s">
        <v>56</v>
      </c>
      <c r="C18" s="1" t="s">
        <v>17</v>
      </c>
      <c r="D18" s="1">
        <v>4</v>
      </c>
      <c r="E18" s="1">
        <v>10</v>
      </c>
      <c r="F18" s="1">
        <v>0</v>
      </c>
      <c r="G18" s="1">
        <v>0</v>
      </c>
      <c r="H18" s="1">
        <v>0</v>
      </c>
      <c r="I18" s="1">
        <v>8</v>
      </c>
      <c r="J18" s="1">
        <v>36</v>
      </c>
      <c r="K18" s="1">
        <v>0</v>
      </c>
      <c r="L18" s="1">
        <v>0</v>
      </c>
      <c r="M18" s="1">
        <v>4</v>
      </c>
      <c r="N18" s="1">
        <v>58</v>
      </c>
      <c r="O18" s="1">
        <v>0</v>
      </c>
      <c r="P18" s="1">
        <v>0</v>
      </c>
      <c r="Q18" s="1">
        <v>0</v>
      </c>
      <c r="R18" s="1">
        <v>0</v>
      </c>
      <c r="S18" s="1">
        <v>2</v>
      </c>
      <c r="T18" s="1">
        <f t="shared" si="0"/>
        <v>118</v>
      </c>
    </row>
    <row r="19" spans="1:20" ht="15.75" customHeight="1">
      <c r="A19" s="1">
        <v>15</v>
      </c>
      <c r="B19" s="3" t="s">
        <v>24</v>
      </c>
      <c r="C19" s="1" t="s">
        <v>17</v>
      </c>
      <c r="D19" s="1">
        <v>4</v>
      </c>
      <c r="E19" s="1">
        <v>12</v>
      </c>
      <c r="F19" s="1">
        <v>8</v>
      </c>
      <c r="G19" s="1">
        <v>0</v>
      </c>
      <c r="H19" s="1">
        <v>0</v>
      </c>
      <c r="I19" s="1">
        <v>16</v>
      </c>
      <c r="J19" s="1">
        <v>68</v>
      </c>
      <c r="K19" s="1">
        <v>0</v>
      </c>
      <c r="L19" s="1">
        <v>2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f t="shared" si="0"/>
        <v>106</v>
      </c>
    </row>
    <row r="20" spans="1:20" ht="15.75" customHeight="1">
      <c r="A20" s="1">
        <v>16</v>
      </c>
      <c r="B20" s="3" t="s">
        <v>35</v>
      </c>
      <c r="C20" s="1" t="s">
        <v>17</v>
      </c>
      <c r="D20" s="1">
        <v>2</v>
      </c>
      <c r="E20" s="1">
        <v>20</v>
      </c>
      <c r="F20" s="1">
        <v>0</v>
      </c>
      <c r="G20" s="1">
        <v>0</v>
      </c>
      <c r="H20" s="1">
        <v>0</v>
      </c>
      <c r="I20" s="1">
        <v>0</v>
      </c>
      <c r="J20" s="1">
        <f>53+7</f>
        <v>60</v>
      </c>
      <c r="K20" s="1">
        <v>0</v>
      </c>
      <c r="L20" s="1">
        <v>1</v>
      </c>
      <c r="M20" s="1">
        <v>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18</v>
      </c>
      <c r="T20" s="1">
        <f t="shared" si="0"/>
        <v>103</v>
      </c>
    </row>
    <row r="21" spans="1:20" ht="15.75" customHeight="1">
      <c r="A21" s="1">
        <v>17</v>
      </c>
      <c r="B21" s="3" t="s">
        <v>38</v>
      </c>
      <c r="C21" s="1" t="s">
        <v>21</v>
      </c>
      <c r="D21" s="1">
        <v>3</v>
      </c>
      <c r="E21" s="1">
        <v>8</v>
      </c>
      <c r="F21" s="1">
        <v>0</v>
      </c>
      <c r="G21" s="1">
        <v>0</v>
      </c>
      <c r="H21" s="1">
        <v>0</v>
      </c>
      <c r="I21" s="1">
        <v>0</v>
      </c>
      <c r="J21" s="1">
        <v>82</v>
      </c>
      <c r="K21" s="1">
        <v>0</v>
      </c>
      <c r="L21" s="1">
        <v>1</v>
      </c>
      <c r="M21" s="1">
        <v>5</v>
      </c>
      <c r="N21" s="1">
        <v>6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f t="shared" si="0"/>
        <v>102</v>
      </c>
    </row>
    <row r="22" spans="1:20" ht="15.75" customHeight="1">
      <c r="A22" s="1">
        <v>18</v>
      </c>
      <c r="B22" s="3" t="s">
        <v>45</v>
      </c>
      <c r="C22" s="1" t="s">
        <v>44</v>
      </c>
      <c r="D22" s="1">
        <v>3</v>
      </c>
      <c r="E22" s="1">
        <v>20</v>
      </c>
      <c r="F22" s="1">
        <v>0</v>
      </c>
      <c r="G22" s="1">
        <v>0</v>
      </c>
      <c r="H22" s="1">
        <v>0</v>
      </c>
      <c r="I22" s="1">
        <v>0</v>
      </c>
      <c r="J22" s="1">
        <f>12+14+14+6</f>
        <v>46</v>
      </c>
      <c r="K22" s="1">
        <v>10</v>
      </c>
      <c r="L22" s="1">
        <v>2</v>
      </c>
      <c r="M22" s="1">
        <v>9</v>
      </c>
      <c r="N22" s="1">
        <v>14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f t="shared" si="0"/>
        <v>101</v>
      </c>
    </row>
    <row r="23" spans="1:20" ht="15.75" customHeight="1">
      <c r="A23" s="1">
        <v>19</v>
      </c>
      <c r="B23" s="3" t="s">
        <v>36</v>
      </c>
      <c r="C23" s="1" t="s">
        <v>21</v>
      </c>
      <c r="D23" s="1">
        <v>3</v>
      </c>
      <c r="E23" s="1">
        <v>20</v>
      </c>
      <c r="F23" s="1">
        <v>0</v>
      </c>
      <c r="G23" s="1">
        <v>0</v>
      </c>
      <c r="H23" s="1">
        <v>0</v>
      </c>
      <c r="I23" s="1">
        <v>0</v>
      </c>
      <c r="J23" s="1">
        <v>43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15</v>
      </c>
      <c r="R23" s="1">
        <v>0</v>
      </c>
      <c r="S23" s="1">
        <v>20</v>
      </c>
      <c r="T23" s="1">
        <f t="shared" si="0"/>
        <v>98</v>
      </c>
    </row>
    <row r="24" spans="1:20" ht="15.75" customHeight="1">
      <c r="A24" s="1">
        <v>20</v>
      </c>
      <c r="B24" s="3" t="s">
        <v>32</v>
      </c>
      <c r="C24" s="1" t="s">
        <v>21</v>
      </c>
      <c r="D24" s="1">
        <v>4</v>
      </c>
      <c r="E24" s="1">
        <v>12</v>
      </c>
      <c r="F24" s="1">
        <v>0</v>
      </c>
      <c r="G24" s="1">
        <v>0</v>
      </c>
      <c r="H24" s="1">
        <v>0</v>
      </c>
      <c r="I24" s="1">
        <v>0</v>
      </c>
      <c r="J24" s="1">
        <f>44+7+12</f>
        <v>63</v>
      </c>
      <c r="K24" s="1">
        <v>0</v>
      </c>
      <c r="L24" s="1">
        <v>1</v>
      </c>
      <c r="M24" s="1">
        <v>0</v>
      </c>
      <c r="N24" s="1">
        <v>1</v>
      </c>
      <c r="O24" s="1">
        <v>20</v>
      </c>
      <c r="P24" s="1">
        <v>0</v>
      </c>
      <c r="Q24" s="1">
        <v>0</v>
      </c>
      <c r="R24" s="1">
        <v>0</v>
      </c>
      <c r="S24" s="1">
        <v>0</v>
      </c>
      <c r="T24" s="1">
        <f t="shared" si="0"/>
        <v>97</v>
      </c>
    </row>
    <row r="25" spans="1:20" ht="15.75" customHeight="1">
      <c r="A25" s="1">
        <v>21</v>
      </c>
      <c r="B25" s="3" t="s">
        <v>46</v>
      </c>
      <c r="C25" s="1" t="s">
        <v>11</v>
      </c>
      <c r="D25" s="1">
        <v>2</v>
      </c>
      <c r="E25" s="1">
        <v>10</v>
      </c>
      <c r="F25" s="1">
        <v>0</v>
      </c>
      <c r="G25" s="1">
        <v>36</v>
      </c>
      <c r="H25" s="1">
        <v>18</v>
      </c>
      <c r="I25" s="1">
        <v>32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f t="shared" si="0"/>
        <v>96</v>
      </c>
    </row>
    <row r="26" spans="1:20" ht="15.75" customHeight="1">
      <c r="A26" s="1">
        <v>22</v>
      </c>
      <c r="B26" s="3" t="s">
        <v>37</v>
      </c>
      <c r="C26" s="1" t="s">
        <v>21</v>
      </c>
      <c r="D26" s="1">
        <v>4</v>
      </c>
      <c r="E26" s="1">
        <v>20</v>
      </c>
      <c r="F26" s="1">
        <v>0</v>
      </c>
      <c r="G26" s="1">
        <v>0</v>
      </c>
      <c r="H26" s="1">
        <v>0</v>
      </c>
      <c r="I26" s="1">
        <v>0</v>
      </c>
      <c r="J26" s="1">
        <f>14+14+14+14+20</f>
        <v>76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f t="shared" si="0"/>
        <v>96</v>
      </c>
    </row>
    <row r="27" spans="1:20" ht="15.75" customHeight="1">
      <c r="A27" s="1">
        <v>23</v>
      </c>
      <c r="B27" s="3" t="s">
        <v>34</v>
      </c>
      <c r="C27" s="1" t="s">
        <v>17</v>
      </c>
      <c r="D27" s="1">
        <v>2</v>
      </c>
      <c r="E27" s="1">
        <v>20</v>
      </c>
      <c r="F27" s="1">
        <v>0</v>
      </c>
      <c r="G27" s="1">
        <v>0</v>
      </c>
      <c r="H27" s="1">
        <v>0</v>
      </c>
      <c r="I27" s="1">
        <v>0</v>
      </c>
      <c r="J27" s="1">
        <f>1+14+7+20+9+6</f>
        <v>57</v>
      </c>
      <c r="K27" s="1">
        <v>6</v>
      </c>
      <c r="L27" s="1">
        <v>0</v>
      </c>
      <c r="M27" s="1">
        <v>0</v>
      </c>
      <c r="N27" s="1">
        <v>12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f t="shared" si="0"/>
        <v>95</v>
      </c>
    </row>
    <row r="28" spans="1:20" ht="15.75" customHeight="1">
      <c r="A28" s="1">
        <v>24</v>
      </c>
      <c r="B28" s="3" t="s">
        <v>29</v>
      </c>
      <c r="C28" s="1" t="s">
        <v>17</v>
      </c>
      <c r="D28" s="1">
        <v>3</v>
      </c>
      <c r="E28" s="1">
        <v>10</v>
      </c>
      <c r="F28" s="1">
        <v>0</v>
      </c>
      <c r="G28" s="1">
        <v>0</v>
      </c>
      <c r="H28" s="1">
        <v>0</v>
      </c>
      <c r="I28" s="1">
        <v>0</v>
      </c>
      <c r="J28" s="1">
        <f>2+4+2+14+14</f>
        <v>36</v>
      </c>
      <c r="K28" s="1">
        <v>16</v>
      </c>
      <c r="L28" s="1">
        <v>12</v>
      </c>
      <c r="M28" s="1">
        <v>13</v>
      </c>
      <c r="N28" s="1">
        <v>0</v>
      </c>
      <c r="O28" s="1">
        <v>0</v>
      </c>
      <c r="P28" s="1">
        <v>0</v>
      </c>
      <c r="Q28" s="1">
        <v>0</v>
      </c>
      <c r="R28" s="1">
        <v>7</v>
      </c>
      <c r="S28" s="1">
        <v>0</v>
      </c>
      <c r="T28" s="1">
        <f t="shared" si="0"/>
        <v>94</v>
      </c>
    </row>
    <row r="29" spans="1:20" ht="15.75" customHeight="1">
      <c r="A29" s="1">
        <v>25</v>
      </c>
      <c r="B29" s="3" t="s">
        <v>26</v>
      </c>
      <c r="C29" s="1" t="s">
        <v>17</v>
      </c>
      <c r="D29" s="1">
        <v>4</v>
      </c>
      <c r="E29" s="1">
        <v>20</v>
      </c>
      <c r="F29" s="1">
        <v>0</v>
      </c>
      <c r="G29" s="1">
        <v>0</v>
      </c>
      <c r="H29" s="1">
        <v>0</v>
      </c>
      <c r="I29" s="1">
        <v>0</v>
      </c>
      <c r="J29" s="1">
        <v>70</v>
      </c>
      <c r="K29" s="1">
        <v>0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f t="shared" si="0"/>
        <v>92</v>
      </c>
    </row>
    <row r="30" spans="1:20" ht="15.75" customHeight="1">
      <c r="A30" s="1">
        <v>26</v>
      </c>
      <c r="B30" s="3" t="s">
        <v>43</v>
      </c>
      <c r="C30" s="1" t="s">
        <v>17</v>
      </c>
      <c r="D30" s="1">
        <v>4</v>
      </c>
      <c r="E30" s="1">
        <v>20</v>
      </c>
      <c r="F30" s="1">
        <v>0</v>
      </c>
      <c r="G30" s="1">
        <v>0</v>
      </c>
      <c r="H30" s="1">
        <v>28</v>
      </c>
      <c r="I30" s="1">
        <v>0</v>
      </c>
      <c r="J30" s="1">
        <v>28</v>
      </c>
      <c r="K30" s="1">
        <v>0</v>
      </c>
      <c r="L30" s="1">
        <v>2</v>
      </c>
      <c r="M30" s="1">
        <v>14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f t="shared" si="0"/>
        <v>92</v>
      </c>
    </row>
    <row r="31" spans="1:20" ht="15.75" customHeight="1">
      <c r="A31" s="1">
        <v>27</v>
      </c>
      <c r="B31" s="3" t="s">
        <v>25</v>
      </c>
      <c r="C31" s="1" t="s">
        <v>17</v>
      </c>
      <c r="D31" s="1">
        <v>4</v>
      </c>
      <c r="E31" s="1">
        <v>12</v>
      </c>
      <c r="F31" s="1">
        <v>0</v>
      </c>
      <c r="G31" s="1">
        <v>0</v>
      </c>
      <c r="H31" s="1">
        <v>0</v>
      </c>
      <c r="I31" s="1">
        <v>0</v>
      </c>
      <c r="J31" s="1">
        <v>33</v>
      </c>
      <c r="K31" s="1">
        <v>0</v>
      </c>
      <c r="L31" s="1">
        <v>3</v>
      </c>
      <c r="M31" s="1">
        <v>4</v>
      </c>
      <c r="N31" s="1">
        <v>28</v>
      </c>
      <c r="O31" s="1">
        <v>0</v>
      </c>
      <c r="P31" s="1">
        <v>0</v>
      </c>
      <c r="Q31" s="1">
        <v>0</v>
      </c>
      <c r="R31" s="1">
        <v>0</v>
      </c>
      <c r="S31" s="1">
        <v>11</v>
      </c>
      <c r="T31" s="1">
        <f t="shared" si="0"/>
        <v>91</v>
      </c>
    </row>
    <row r="32" spans="1:20" ht="15.75" customHeight="1">
      <c r="A32" s="1">
        <v>28</v>
      </c>
      <c r="B32" s="3" t="s">
        <v>42</v>
      </c>
      <c r="C32" s="1" t="s">
        <v>11</v>
      </c>
      <c r="D32" s="1">
        <v>1</v>
      </c>
      <c r="E32" s="1">
        <v>0</v>
      </c>
      <c r="F32" s="1">
        <v>0</v>
      </c>
      <c r="G32" s="1">
        <v>0</v>
      </c>
      <c r="H32" s="1">
        <f>8+4+4+4+10</f>
        <v>30</v>
      </c>
      <c r="I32" s="1">
        <f>8+12+8+8+12+12</f>
        <v>60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f t="shared" si="0"/>
        <v>90</v>
      </c>
    </row>
    <row r="33" spans="1:20" ht="15.75" customHeight="1">
      <c r="A33" s="1">
        <v>29</v>
      </c>
      <c r="B33" s="3" t="s">
        <v>48</v>
      </c>
      <c r="C33" s="1" t="s">
        <v>11</v>
      </c>
      <c r="D33" s="1">
        <v>2</v>
      </c>
      <c r="E33" s="1">
        <v>12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>15+10+10+20+20</f>
        <v>75</v>
      </c>
      <c r="S33" s="1">
        <v>0</v>
      </c>
      <c r="T33" s="1">
        <f t="shared" si="0"/>
        <v>87</v>
      </c>
    </row>
    <row r="34" spans="1:20" ht="15.75" customHeight="1">
      <c r="A34" s="1">
        <v>30</v>
      </c>
      <c r="B34" s="3" t="s">
        <v>51</v>
      </c>
      <c r="C34" s="1" t="s">
        <v>17</v>
      </c>
      <c r="D34" s="1">
        <v>3</v>
      </c>
      <c r="E34" s="1">
        <v>12</v>
      </c>
      <c r="F34" s="1">
        <v>0</v>
      </c>
      <c r="G34" s="1">
        <v>0</v>
      </c>
      <c r="H34" s="1">
        <v>0</v>
      </c>
      <c r="I34" s="1">
        <v>0</v>
      </c>
      <c r="J34" s="1">
        <v>68</v>
      </c>
      <c r="K34" s="1">
        <v>0</v>
      </c>
      <c r="L34" s="1">
        <v>2</v>
      </c>
      <c r="M34" s="1">
        <v>0</v>
      </c>
      <c r="N34" s="1">
        <v>0</v>
      </c>
      <c r="O34" s="1">
        <v>5</v>
      </c>
      <c r="P34" s="1">
        <v>0</v>
      </c>
      <c r="Q34" s="1">
        <v>0</v>
      </c>
      <c r="R34" s="1">
        <v>0</v>
      </c>
      <c r="S34" s="1">
        <v>0</v>
      </c>
      <c r="T34" s="1">
        <f t="shared" si="0"/>
        <v>87</v>
      </c>
    </row>
    <row r="35" spans="1:20" ht="15.75" customHeight="1">
      <c r="A35" s="1">
        <v>31</v>
      </c>
      <c r="B35" s="3" t="s">
        <v>27</v>
      </c>
      <c r="C35" s="1" t="s">
        <v>21</v>
      </c>
      <c r="D35" s="1">
        <v>4</v>
      </c>
      <c r="E35" s="1">
        <v>12</v>
      </c>
      <c r="F35" s="1">
        <v>8</v>
      </c>
      <c r="G35" s="1">
        <v>0</v>
      </c>
      <c r="H35" s="1">
        <v>0</v>
      </c>
      <c r="I35" s="1">
        <v>0</v>
      </c>
      <c r="J35" s="1">
        <f>3+14+7+14+6+2+14+1</f>
        <v>61</v>
      </c>
      <c r="K35" s="1">
        <v>0</v>
      </c>
      <c r="L35" s="1">
        <v>3</v>
      </c>
      <c r="M35" s="1">
        <v>0</v>
      </c>
      <c r="N35" s="1">
        <v>2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f t="shared" si="0"/>
        <v>86</v>
      </c>
    </row>
    <row r="36" spans="1:20" ht="15.75" customHeight="1">
      <c r="A36" s="1">
        <v>32</v>
      </c>
      <c r="B36" s="3" t="s">
        <v>55</v>
      </c>
      <c r="C36" s="1" t="s">
        <v>21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85</v>
      </c>
      <c r="S36" s="1">
        <v>0</v>
      </c>
      <c r="T36" s="1">
        <f t="shared" si="0"/>
        <v>86</v>
      </c>
    </row>
    <row r="37" spans="1:20" ht="15.75" customHeight="1">
      <c r="A37" s="1">
        <v>33</v>
      </c>
      <c r="B37" s="3" t="s">
        <v>28</v>
      </c>
      <c r="C37" s="1" t="s">
        <v>17</v>
      </c>
      <c r="D37" s="1">
        <v>4</v>
      </c>
      <c r="E37" s="1">
        <v>6</v>
      </c>
      <c r="F37" s="1">
        <v>0</v>
      </c>
      <c r="G37" s="1">
        <v>0</v>
      </c>
      <c r="H37" s="1">
        <v>0</v>
      </c>
      <c r="I37" s="1">
        <v>0</v>
      </c>
      <c r="J37" s="1">
        <v>44</v>
      </c>
      <c r="K37" s="1">
        <v>10</v>
      </c>
      <c r="L37" s="1">
        <v>3</v>
      </c>
      <c r="M37" s="1">
        <v>9</v>
      </c>
      <c r="N37" s="1">
        <v>0</v>
      </c>
      <c r="O37" s="1">
        <v>0</v>
      </c>
      <c r="P37" s="1">
        <v>12</v>
      </c>
      <c r="Q37" s="1">
        <v>0</v>
      </c>
      <c r="R37" s="1">
        <v>0</v>
      </c>
      <c r="S37" s="1">
        <v>0</v>
      </c>
      <c r="T37" s="1">
        <f t="shared" ref="T37:T45" si="1">SUM(E37:S37)</f>
        <v>84</v>
      </c>
    </row>
    <row r="38" spans="1:20" ht="15.75" customHeight="1">
      <c r="A38" s="1">
        <v>34</v>
      </c>
      <c r="B38" s="3" t="s">
        <v>53</v>
      </c>
      <c r="C38" s="1" t="s">
        <v>21</v>
      </c>
      <c r="D38" s="1">
        <v>4</v>
      </c>
      <c r="E38" s="1">
        <v>20</v>
      </c>
      <c r="F38" s="1">
        <v>0</v>
      </c>
      <c r="G38" s="1">
        <v>0</v>
      </c>
      <c r="H38" s="1">
        <v>0</v>
      </c>
      <c r="I38" s="1">
        <v>0</v>
      </c>
      <c r="J38" s="1">
        <v>34</v>
      </c>
      <c r="K38" s="1">
        <v>6</v>
      </c>
      <c r="L38" s="1">
        <v>4</v>
      </c>
      <c r="M38" s="1">
        <v>0</v>
      </c>
      <c r="N38" s="1">
        <v>20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f t="shared" si="1"/>
        <v>84</v>
      </c>
    </row>
    <row r="39" spans="1:20" ht="15.75" customHeight="1">
      <c r="A39" s="1">
        <v>35</v>
      </c>
      <c r="B39" s="3" t="s">
        <v>18</v>
      </c>
      <c r="C39" s="1" t="s">
        <v>19</v>
      </c>
      <c r="D39" s="1">
        <v>3</v>
      </c>
      <c r="E39" s="1">
        <v>20</v>
      </c>
      <c r="F39" s="1">
        <v>0</v>
      </c>
      <c r="G39" s="1">
        <v>0</v>
      </c>
      <c r="H39" s="1">
        <v>0</v>
      </c>
      <c r="I39" s="1">
        <v>0</v>
      </c>
      <c r="J39" s="1">
        <v>51</v>
      </c>
      <c r="K39" s="1">
        <v>0</v>
      </c>
      <c r="L39" s="1">
        <v>2</v>
      </c>
      <c r="M39" s="1">
        <v>0</v>
      </c>
      <c r="N39" s="1">
        <v>0</v>
      </c>
      <c r="O39" s="1">
        <v>0</v>
      </c>
      <c r="P39" s="1">
        <v>0</v>
      </c>
      <c r="Q39" s="1">
        <v>3</v>
      </c>
      <c r="R39" s="1">
        <v>7</v>
      </c>
      <c r="S39" s="1">
        <v>0</v>
      </c>
      <c r="T39" s="1">
        <f t="shared" si="1"/>
        <v>83</v>
      </c>
    </row>
    <row r="40" spans="1:20" ht="15.75" customHeight="1">
      <c r="A40" s="1">
        <v>36</v>
      </c>
      <c r="B40" s="3" t="s">
        <v>20</v>
      </c>
      <c r="C40" s="1" t="s">
        <v>11</v>
      </c>
      <c r="D40" s="1">
        <v>1</v>
      </c>
      <c r="E40" s="1">
        <v>0</v>
      </c>
      <c r="F40" s="1">
        <v>0</v>
      </c>
      <c r="G40" s="1">
        <v>36</v>
      </c>
      <c r="H40" s="1">
        <v>4</v>
      </c>
      <c r="I40" s="1">
        <v>8</v>
      </c>
      <c r="J40" s="1">
        <v>24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9</v>
      </c>
      <c r="Q40" s="1">
        <v>0</v>
      </c>
      <c r="R40" s="1">
        <v>0</v>
      </c>
      <c r="S40" s="1">
        <v>1</v>
      </c>
      <c r="T40" s="1">
        <f t="shared" si="1"/>
        <v>83</v>
      </c>
    </row>
    <row r="41" spans="1:20" ht="15" customHeight="1">
      <c r="A41" s="1">
        <v>37</v>
      </c>
      <c r="B41" s="3" t="s">
        <v>31</v>
      </c>
      <c r="C41" s="1" t="s">
        <v>21</v>
      </c>
      <c r="D41" s="1">
        <v>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>28+2+14</f>
        <v>44</v>
      </c>
      <c r="K41" s="1">
        <v>6</v>
      </c>
      <c r="L41" s="1">
        <v>2</v>
      </c>
      <c r="M41" s="1">
        <v>5</v>
      </c>
      <c r="N41" s="1">
        <v>25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f t="shared" si="1"/>
        <v>82</v>
      </c>
    </row>
    <row r="42" spans="1:20" ht="15" customHeight="1">
      <c r="A42" s="1">
        <v>38</v>
      </c>
      <c r="B42" s="3" t="s">
        <v>16</v>
      </c>
      <c r="C42" s="1" t="s">
        <v>17</v>
      </c>
      <c r="D42" s="1">
        <v>3</v>
      </c>
      <c r="E42" s="1">
        <v>20</v>
      </c>
      <c r="F42" s="1">
        <v>0</v>
      </c>
      <c r="G42" s="1">
        <v>0</v>
      </c>
      <c r="H42" s="1">
        <v>0</v>
      </c>
      <c r="I42" s="1">
        <v>0</v>
      </c>
      <c r="J42" s="1">
        <f>30+20+3+6</f>
        <v>59</v>
      </c>
      <c r="K42" s="1">
        <v>0</v>
      </c>
      <c r="L42" s="1">
        <v>2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f t="shared" si="1"/>
        <v>81</v>
      </c>
    </row>
    <row r="43" spans="1:20" ht="15" customHeight="1">
      <c r="A43" s="1">
        <v>39</v>
      </c>
      <c r="B43" s="3" t="s">
        <v>49</v>
      </c>
      <c r="C43" s="1" t="s">
        <v>11</v>
      </c>
      <c r="D43" s="1">
        <v>2</v>
      </c>
      <c r="E43" s="1">
        <v>12</v>
      </c>
      <c r="F43" s="1">
        <v>0</v>
      </c>
      <c r="G43" s="1">
        <v>20</v>
      </c>
      <c r="H43" s="1">
        <v>0</v>
      </c>
      <c r="I43" s="1">
        <v>0</v>
      </c>
      <c r="J43" s="1">
        <v>2</v>
      </c>
      <c r="K43" s="1">
        <v>5</v>
      </c>
      <c r="L43" s="1">
        <v>6</v>
      </c>
      <c r="M43" s="1">
        <v>0</v>
      </c>
      <c r="N43" s="1">
        <v>3</v>
      </c>
      <c r="O43" s="1">
        <v>10</v>
      </c>
      <c r="P43" s="1">
        <v>6</v>
      </c>
      <c r="Q43" s="1">
        <v>17</v>
      </c>
      <c r="R43" s="1">
        <v>0</v>
      </c>
      <c r="S43" s="1">
        <v>0</v>
      </c>
      <c r="T43" s="1">
        <f t="shared" si="1"/>
        <v>81</v>
      </c>
    </row>
    <row r="44" spans="1:20" ht="15" customHeight="1">
      <c r="A44" s="1">
        <v>40</v>
      </c>
      <c r="B44" s="3" t="s">
        <v>14</v>
      </c>
      <c r="C44" s="1" t="s">
        <v>15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62</v>
      </c>
      <c r="K44" s="1">
        <v>15</v>
      </c>
      <c r="L44" s="1">
        <v>2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f t="shared" si="1"/>
        <v>79</v>
      </c>
    </row>
    <row r="45" spans="1:20" ht="15" customHeight="1">
      <c r="A45" s="1">
        <v>41</v>
      </c>
      <c r="B45" s="3" t="s">
        <v>22</v>
      </c>
      <c r="C45" s="1" t="s">
        <v>17</v>
      </c>
      <c r="D45" s="1">
        <v>3</v>
      </c>
      <c r="E45" s="1">
        <v>10</v>
      </c>
      <c r="F45" s="1">
        <v>0</v>
      </c>
      <c r="G45" s="1">
        <v>0</v>
      </c>
      <c r="H45" s="1">
        <v>0</v>
      </c>
      <c r="I45" s="1">
        <v>0</v>
      </c>
      <c r="J45" s="1">
        <v>30</v>
      </c>
      <c r="K45" s="1">
        <v>15</v>
      </c>
      <c r="L45" s="1">
        <v>2</v>
      </c>
      <c r="M45" s="1">
        <v>4</v>
      </c>
      <c r="N45" s="1">
        <v>14</v>
      </c>
      <c r="O45" s="1">
        <v>0</v>
      </c>
      <c r="P45" s="1">
        <v>0</v>
      </c>
      <c r="Q45" s="1">
        <v>2</v>
      </c>
      <c r="R45" s="1">
        <v>0</v>
      </c>
      <c r="S45" s="1">
        <v>0</v>
      </c>
      <c r="T45" s="1">
        <f t="shared" si="1"/>
        <v>77</v>
      </c>
    </row>
  </sheetData>
  <autoFilter ref="A2:T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sortState ref="A7:T94">
      <sortCondition descending="1" ref="T2:T4"/>
    </sortState>
  </autoFilter>
  <mergeCells count="12">
    <mergeCell ref="T2:T4"/>
    <mergeCell ref="E3:F3"/>
    <mergeCell ref="G3:I3"/>
    <mergeCell ref="J3:N3"/>
    <mergeCell ref="O3:Q3"/>
    <mergeCell ref="R3:S3"/>
    <mergeCell ref="D2:D4"/>
    <mergeCell ref="E2:S2"/>
    <mergeCell ref="A1:B1"/>
    <mergeCell ref="A2:A4"/>
    <mergeCell ref="B2:B4"/>
    <mergeCell ref="C2:C4"/>
  </mergeCells>
  <pageMargins left="0" right="0" top="0" bottom="0.98425196850393704" header="0" footer="0.51181102362204722"/>
  <pageSetup scale="61" fitToHeight="0" orientation="landscape" r:id="rId1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Кудряшова Марина Леонидовна</dc:creator>
  <cp:lastModifiedBy>Савинов</cp:lastModifiedBy>
  <cp:lastPrinted>2014-10-16T13:07:04Z</cp:lastPrinted>
  <dcterms:created xsi:type="dcterms:W3CDTF">2014-10-09T09:36:43Z</dcterms:created>
  <dcterms:modified xsi:type="dcterms:W3CDTF">2014-10-20T07:11:10Z</dcterms:modified>
</cp:coreProperties>
</file>