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Лист1" sheetId="1" r:id="rId1"/>
  </sheets>
  <definedNames>
    <definedName name="_xlnm._FilterDatabase" localSheetId="0" hidden="1">Лист1!$B$7:$R$42</definedName>
  </definedNames>
  <calcPr calcId="145621"/>
</workbook>
</file>

<file path=xl/calcChain.xml><?xml version="1.0" encoding="utf-8"?>
<calcChain xmlns="http://schemas.openxmlformats.org/spreadsheetml/2006/main">
  <c r="R54" i="1" l="1"/>
  <c r="R53" i="1"/>
  <c r="R52" i="1"/>
  <c r="R51" i="1"/>
  <c r="R50" i="1"/>
  <c r="R49" i="1"/>
  <c r="R48" i="1"/>
  <c r="R47" i="1"/>
  <c r="R46" i="1"/>
  <c r="R45" i="1"/>
  <c r="R44" i="1"/>
  <c r="I43" i="1"/>
  <c r="R43" i="1" s="1"/>
  <c r="R42" i="1"/>
  <c r="R41" i="1"/>
  <c r="R40" i="1"/>
  <c r="R39" i="1"/>
  <c r="R38" i="1"/>
  <c r="R37" i="1"/>
  <c r="I36" i="1"/>
  <c r="R36" i="1" s="1"/>
  <c r="R35" i="1"/>
  <c r="J35" i="1"/>
  <c r="R34" i="1"/>
  <c r="J33" i="1"/>
  <c r="I33" i="1"/>
  <c r="R33" i="1" s="1"/>
  <c r="J32" i="1"/>
  <c r="R32" i="1" s="1"/>
  <c r="R31" i="1"/>
  <c r="R30" i="1"/>
  <c r="J30" i="1"/>
  <c r="R29" i="1"/>
  <c r="R28" i="1"/>
  <c r="R27" i="1"/>
  <c r="I26" i="1"/>
  <c r="R26" i="1" s="1"/>
  <c r="R25" i="1"/>
  <c r="R24" i="1"/>
  <c r="I24" i="1"/>
  <c r="J23" i="1"/>
  <c r="R23" i="1" s="1"/>
  <c r="R22" i="1"/>
  <c r="I21" i="1"/>
  <c r="R21" i="1" s="1"/>
  <c r="R20" i="1"/>
  <c r="R19" i="1"/>
  <c r="R18" i="1"/>
  <c r="R17" i="1"/>
  <c r="N16" i="1"/>
  <c r="R16" i="1" s="1"/>
  <c r="K16" i="1"/>
  <c r="J16" i="1"/>
  <c r="J15" i="1"/>
  <c r="R15" i="1" s="1"/>
  <c r="I15" i="1"/>
  <c r="I14" i="1"/>
  <c r="R14" i="1" s="1"/>
  <c r="R13" i="1"/>
  <c r="R12" i="1"/>
  <c r="R11" i="1"/>
  <c r="R10" i="1"/>
  <c r="R9" i="1"/>
  <c r="I8" i="1"/>
  <c r="R8" i="1" s="1"/>
  <c r="J7" i="1"/>
  <c r="R7" i="1" s="1"/>
</calcChain>
</file>

<file path=xl/sharedStrings.xml><?xml version="1.0" encoding="utf-8"?>
<sst xmlns="http://schemas.openxmlformats.org/spreadsheetml/2006/main" count="121" uniqueCount="75">
  <si>
    <t>бакалавриат</t>
  </si>
  <si>
    <t>магистратура</t>
  </si>
  <si>
    <t>11в</t>
  </si>
  <si>
    <t>11б</t>
  </si>
  <si>
    <t>11а</t>
  </si>
  <si>
    <t>10в</t>
  </si>
  <si>
    <t>10б</t>
  </si>
  <si>
    <t>10а</t>
  </si>
  <si>
    <t>9б</t>
  </si>
  <si>
    <t>9а</t>
  </si>
  <si>
    <t>8б</t>
  </si>
  <si>
    <t>8а</t>
  </si>
  <si>
    <t>7в</t>
  </si>
  <si>
    <t>7б</t>
  </si>
  <si>
    <t>7а</t>
  </si>
  <si>
    <t>Спортивная деятельность</t>
  </si>
  <si>
    <t>Культурно-творческая деятельность</t>
  </si>
  <si>
    <t>Общественная деятельность</t>
  </si>
  <si>
    <t>Научно-исследовательская деятельность</t>
  </si>
  <si>
    <t>Учебная деятельность</t>
  </si>
  <si>
    <t>Суммарный балл</t>
  </si>
  <si>
    <t>Виды деятельности</t>
  </si>
  <si>
    <t>Курс</t>
  </si>
  <si>
    <t>Уровень (специалитет/бакалавриат/магистратура)</t>
  </si>
  <si>
    <t>Ф.И.О.</t>
  </si>
  <si>
    <t>п/п №</t>
  </si>
  <si>
    <t>Муминов Жавохир Комилжонович</t>
  </si>
  <si>
    <t>Боронина Алина Сергеевна</t>
  </si>
  <si>
    <t>Гресь Роберт Андреевич</t>
  </si>
  <si>
    <t>Федоров Александр Михайлович</t>
  </si>
  <si>
    <t>Меринова Елизавета Сергеевна</t>
  </si>
  <si>
    <t>Костромина Наталья Андреевна</t>
  </si>
  <si>
    <t>Салеева Дарья Алексеевна</t>
  </si>
  <si>
    <t>Костарев Алексей Дмитриевич</t>
  </si>
  <si>
    <t>Казачкова Юлия Сергеевна</t>
  </si>
  <si>
    <t>Бобровникова Елизавета Михайловна</t>
  </si>
  <si>
    <t>Вишнякова Елена Дмитриевна</t>
  </si>
  <si>
    <t xml:space="preserve">Немчинов Евгений Олегович </t>
  </si>
  <si>
    <t>Сумкина Александра Андреевна</t>
  </si>
  <si>
    <t>Новоселова Елена Владимировна</t>
  </si>
  <si>
    <t>Осташов Андрей Алексеевич</t>
  </si>
  <si>
    <t>Соколова Дарья Павловна</t>
  </si>
  <si>
    <t>Петухова Надежда Константиновна</t>
  </si>
  <si>
    <t>Сугаков Глеб Константинович</t>
  </si>
  <si>
    <t>Колупаева Александра Дмитриевна</t>
  </si>
  <si>
    <t>Куровская Виктория Антоновна</t>
  </si>
  <si>
    <t>Галяутдинова Эллина Ренатовна</t>
  </si>
  <si>
    <t>Назарова Динара Вячеславовна</t>
  </si>
  <si>
    <t>Соловьева Диана Александровна</t>
  </si>
  <si>
    <t>Рожкова Юлия Олеговна</t>
  </si>
  <si>
    <t>Михеева Александра Алексеевна</t>
  </si>
  <si>
    <t>Распутина Валерия Алексеевна</t>
  </si>
  <si>
    <t>Семунина Светлана Евгеньевна</t>
  </si>
  <si>
    <t>Ало Авина Раджабовна</t>
  </si>
  <si>
    <t>Диденко Дмитрий Юрьевич</t>
  </si>
  <si>
    <t>Коськин Алексей Александрович</t>
  </si>
  <si>
    <t>Красковская Ольга Владиславовна</t>
  </si>
  <si>
    <t>Кадамбоев Жалолиддин</t>
  </si>
  <si>
    <t>Иванова Анна Владимировна</t>
  </si>
  <si>
    <t>Дунь Григорий Владимирович</t>
  </si>
  <si>
    <t>Уранян Гаяне Рафаеловна</t>
  </si>
  <si>
    <t>Яковлева Диана Андреевна</t>
  </si>
  <si>
    <t>Короткая Светлана Викторовна</t>
  </si>
  <si>
    <t>Гордиенко Анастасия Олеговна</t>
  </si>
  <si>
    <t>Смирнов Илья Сергеевич</t>
  </si>
  <si>
    <t>Ибрагимов Айрат Ильдарович</t>
  </si>
  <si>
    <t>Береснев Артем Егорович</t>
  </si>
  <si>
    <t>Аверьянов Александр Александрович</t>
  </si>
  <si>
    <t>Овчинникова Анастасия Ильинична</t>
  </si>
  <si>
    <t>Черепова Светлана Денисовна</t>
  </si>
  <si>
    <t>Амаро Медина Даниэль Рафаэлевич</t>
  </si>
  <si>
    <t>Кузнецова Мария Руслановна</t>
  </si>
  <si>
    <t>Андреев Максим Владимирович</t>
  </si>
  <si>
    <t xml:space="preserve">Гаврилова Анастасия Андреевна </t>
  </si>
  <si>
    <t xml:space="preserve">Образовательная программа по направлению География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</si>
</sst>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5" xfId="0" applyFill="1" applyBorder="1"/>
    <xf numFmtId="0" fontId="2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ill="1" applyBorder="1"/>
    <xf numFmtId="0" fontId="3" fillId="2" borderId="4" xfId="0" applyFont="1" applyFill="1" applyBorder="1" applyAlignment="1">
      <alignment horizontal="center"/>
    </xf>
    <xf numFmtId="0" fontId="0" fillId="2" borderId="4" xfId="0" applyFont="1" applyFill="1" applyBorder="1"/>
    <xf numFmtId="0" fontId="0" fillId="2" borderId="4" xfId="0" applyFill="1" applyBorder="1"/>
    <xf numFmtId="0" fontId="3" fillId="2" borderId="2" xfId="0" applyFont="1" applyFill="1" applyBorder="1" applyAlignment="1">
      <alignment horizontal="center"/>
    </xf>
    <xf numFmtId="0" fontId="0" fillId="2" borderId="2" xfId="0" applyFont="1" applyFill="1" applyBorder="1"/>
    <xf numFmtId="0" fontId="0" fillId="2" borderId="2" xfId="0" applyFill="1" applyBorder="1"/>
    <xf numFmtId="0" fontId="4" fillId="2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9"/>
  <sheetViews>
    <sheetView tabSelected="1" zoomScale="90" zoomScaleNormal="90" workbookViewId="0">
      <selection activeCell="A6" sqref="A6:R6"/>
    </sheetView>
  </sheetViews>
  <sheetFormatPr defaultRowHeight="15" x14ac:dyDescent="0.25"/>
  <cols>
    <col min="1" max="1" width="9.140625" style="1"/>
    <col min="2" max="2" width="36.7109375" style="1" bestFit="1" customWidth="1"/>
    <col min="3" max="3" width="16.5703125" style="2" customWidth="1"/>
    <col min="4" max="7" width="9.140625" style="1"/>
    <col min="8" max="8" width="13.85546875" style="1" customWidth="1"/>
    <col min="9" max="9" width="13.7109375" style="1" customWidth="1"/>
    <col min="10" max="10" width="9.140625" style="1" customWidth="1"/>
    <col min="11" max="11" width="10.28515625" style="1" customWidth="1"/>
    <col min="12" max="13" width="9.140625" style="1" customWidth="1"/>
    <col min="14" max="17" width="9.140625" style="1"/>
    <col min="18" max="18" width="13.42578125" style="1" customWidth="1"/>
    <col min="19" max="16384" width="9.140625" style="1"/>
  </cols>
  <sheetData>
    <row r="1" spans="1:56" ht="27" customHeight="1" x14ac:dyDescent="0.25">
      <c r="A1" s="10" t="s">
        <v>25</v>
      </c>
      <c r="B1" s="10" t="s">
        <v>24</v>
      </c>
      <c r="C1" s="9" t="s">
        <v>23</v>
      </c>
      <c r="D1" s="10" t="s">
        <v>22</v>
      </c>
      <c r="E1" s="10" t="s">
        <v>21</v>
      </c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9" t="s">
        <v>20</v>
      </c>
    </row>
    <row r="2" spans="1:56" x14ac:dyDescent="0.25">
      <c r="A2" s="10"/>
      <c r="B2" s="10"/>
      <c r="C2" s="9"/>
      <c r="D2" s="10"/>
      <c r="E2" s="10" t="s">
        <v>19</v>
      </c>
      <c r="F2" s="10"/>
      <c r="G2" s="10"/>
      <c r="H2" s="9" t="s">
        <v>18</v>
      </c>
      <c r="I2" s="9"/>
      <c r="J2" s="9" t="s">
        <v>17</v>
      </c>
      <c r="K2" s="9"/>
      <c r="L2" s="9" t="s">
        <v>16</v>
      </c>
      <c r="M2" s="9"/>
      <c r="N2" s="9"/>
      <c r="O2" s="9" t="s">
        <v>15</v>
      </c>
      <c r="P2" s="9"/>
      <c r="Q2" s="9"/>
      <c r="R2" s="9"/>
    </row>
    <row r="3" spans="1:56" ht="18" customHeight="1" x14ac:dyDescent="0.25">
      <c r="A3" s="10"/>
      <c r="B3" s="10"/>
      <c r="C3" s="9"/>
      <c r="D3" s="10"/>
      <c r="E3" s="10"/>
      <c r="F3" s="10"/>
      <c r="G3" s="10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56" x14ac:dyDescent="0.25">
      <c r="A4" s="10"/>
      <c r="B4" s="10"/>
      <c r="C4" s="9"/>
      <c r="D4" s="10"/>
      <c r="E4" s="10" t="s">
        <v>14</v>
      </c>
      <c r="F4" s="10" t="s">
        <v>13</v>
      </c>
      <c r="G4" s="10" t="s">
        <v>12</v>
      </c>
      <c r="H4" s="10" t="s">
        <v>11</v>
      </c>
      <c r="I4" s="10" t="s">
        <v>10</v>
      </c>
      <c r="J4" s="10" t="s">
        <v>9</v>
      </c>
      <c r="K4" s="10" t="s">
        <v>8</v>
      </c>
      <c r="L4" s="10" t="s">
        <v>7</v>
      </c>
      <c r="M4" s="10" t="s">
        <v>6</v>
      </c>
      <c r="N4" s="10" t="s">
        <v>5</v>
      </c>
      <c r="O4" s="10" t="s">
        <v>4</v>
      </c>
      <c r="P4" s="10" t="s">
        <v>3</v>
      </c>
      <c r="Q4" s="10" t="s">
        <v>2</v>
      </c>
      <c r="R4" s="9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</row>
    <row r="5" spans="1:56" x14ac:dyDescent="0.25">
      <c r="A5" s="10"/>
      <c r="B5" s="10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9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</row>
    <row r="6" spans="1:56" x14ac:dyDescent="0.25">
      <c r="A6" s="11" t="s">
        <v>74</v>
      </c>
      <c r="B6" s="1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</row>
    <row r="7" spans="1:56" s="6" customFormat="1" x14ac:dyDescent="0.25">
      <c r="A7" s="12">
        <v>1</v>
      </c>
      <c r="B7" s="13" t="s">
        <v>26</v>
      </c>
      <c r="C7" s="14" t="s">
        <v>0</v>
      </c>
      <c r="D7" s="14">
        <v>4</v>
      </c>
      <c r="E7" s="14">
        <v>0</v>
      </c>
      <c r="F7" s="14">
        <v>0</v>
      </c>
      <c r="G7" s="14">
        <v>0</v>
      </c>
      <c r="H7" s="14">
        <v>0</v>
      </c>
      <c r="I7" s="14">
        <v>17</v>
      </c>
      <c r="J7" s="14">
        <f>290+17</f>
        <v>307</v>
      </c>
      <c r="K7" s="14">
        <v>45</v>
      </c>
      <c r="L7" s="14">
        <v>0</v>
      </c>
      <c r="M7" s="14">
        <v>24</v>
      </c>
      <c r="N7" s="14">
        <v>10</v>
      </c>
      <c r="O7" s="14">
        <v>0</v>
      </c>
      <c r="P7" s="14">
        <v>0</v>
      </c>
      <c r="Q7" s="14">
        <v>0</v>
      </c>
      <c r="R7" s="14">
        <f t="shared" ref="R7:R38" si="0">SUM(E7:Q7)</f>
        <v>403</v>
      </c>
      <c r="S7" s="8"/>
    </row>
    <row r="8" spans="1:56" s="6" customFormat="1" x14ac:dyDescent="0.25">
      <c r="A8" s="12">
        <v>2</v>
      </c>
      <c r="B8" s="13" t="s">
        <v>27</v>
      </c>
      <c r="C8" s="14" t="s">
        <v>1</v>
      </c>
      <c r="D8" s="14">
        <v>1</v>
      </c>
      <c r="E8" s="14">
        <v>0</v>
      </c>
      <c r="F8" s="14">
        <v>0</v>
      </c>
      <c r="G8" s="14">
        <v>35</v>
      </c>
      <c r="H8" s="14">
        <v>90</v>
      </c>
      <c r="I8" s="14">
        <f>17+7+22+7+10+7+7+7+7+7+7+7+7+17+7</f>
        <v>143</v>
      </c>
      <c r="J8" s="14">
        <v>88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f t="shared" si="0"/>
        <v>356</v>
      </c>
    </row>
    <row r="9" spans="1:56" s="3" customFormat="1" x14ac:dyDescent="0.25">
      <c r="A9" s="12">
        <v>3</v>
      </c>
      <c r="B9" s="13" t="s">
        <v>28</v>
      </c>
      <c r="C9" s="14" t="s">
        <v>0</v>
      </c>
      <c r="D9" s="14">
        <v>4</v>
      </c>
      <c r="E9" s="14">
        <v>0</v>
      </c>
      <c r="F9" s="14">
        <v>0</v>
      </c>
      <c r="G9" s="14">
        <v>20</v>
      </c>
      <c r="H9" s="14">
        <v>50</v>
      </c>
      <c r="I9" s="14">
        <v>188</v>
      </c>
      <c r="J9" s="14">
        <v>68</v>
      </c>
      <c r="K9" s="14">
        <v>15</v>
      </c>
      <c r="L9" s="14">
        <v>0</v>
      </c>
      <c r="M9" s="14">
        <v>0</v>
      </c>
      <c r="N9" s="14">
        <v>15</v>
      </c>
      <c r="O9" s="14">
        <v>0</v>
      </c>
      <c r="P9" s="14">
        <v>0</v>
      </c>
      <c r="Q9" s="14">
        <v>0</v>
      </c>
      <c r="R9" s="14">
        <f t="shared" si="0"/>
        <v>356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</row>
    <row r="10" spans="1:56" s="7" customFormat="1" ht="15.75" thickBot="1" x14ac:dyDescent="0.3">
      <c r="A10" s="12">
        <v>4</v>
      </c>
      <c r="B10" s="13" t="s">
        <v>29</v>
      </c>
      <c r="C10" s="14" t="s">
        <v>1</v>
      </c>
      <c r="D10" s="14">
        <v>1</v>
      </c>
      <c r="E10" s="14">
        <v>0</v>
      </c>
      <c r="F10" s="14">
        <v>0</v>
      </c>
      <c r="G10" s="14">
        <v>90</v>
      </c>
      <c r="H10" s="14">
        <v>50</v>
      </c>
      <c r="I10" s="14">
        <v>182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f t="shared" si="0"/>
        <v>322</v>
      </c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</row>
    <row r="11" spans="1:56" s="6" customFormat="1" ht="15.75" thickBot="1" x14ac:dyDescent="0.3">
      <c r="A11" s="15">
        <v>5</v>
      </c>
      <c r="B11" s="16" t="s">
        <v>30</v>
      </c>
      <c r="C11" s="17" t="s">
        <v>1</v>
      </c>
      <c r="D11" s="17">
        <v>2</v>
      </c>
      <c r="E11" s="17">
        <v>30</v>
      </c>
      <c r="F11" s="17">
        <v>0</v>
      </c>
      <c r="G11" s="17">
        <v>20</v>
      </c>
      <c r="H11" s="17">
        <v>0</v>
      </c>
      <c r="I11" s="17">
        <v>0</v>
      </c>
      <c r="J11" s="17">
        <v>115</v>
      </c>
      <c r="K11" s="17">
        <v>30</v>
      </c>
      <c r="L11" s="17">
        <v>0</v>
      </c>
      <c r="M11" s="17">
        <v>6</v>
      </c>
      <c r="N11" s="17">
        <v>94</v>
      </c>
      <c r="O11" s="17">
        <v>0</v>
      </c>
      <c r="P11" s="17">
        <v>0</v>
      </c>
      <c r="Q11" s="17">
        <v>0</v>
      </c>
      <c r="R11" s="17">
        <f t="shared" si="0"/>
        <v>295</v>
      </c>
    </row>
    <row r="12" spans="1:56" s="6" customFormat="1" x14ac:dyDescent="0.25">
      <c r="A12" s="18">
        <v>6</v>
      </c>
      <c r="B12" s="19" t="s">
        <v>31</v>
      </c>
      <c r="C12" s="20" t="s">
        <v>1</v>
      </c>
      <c r="D12" s="20">
        <v>2</v>
      </c>
      <c r="E12" s="20">
        <v>30</v>
      </c>
      <c r="F12" s="20">
        <v>0</v>
      </c>
      <c r="G12" s="20">
        <v>25</v>
      </c>
      <c r="H12" s="20">
        <v>80</v>
      </c>
      <c r="I12" s="20">
        <v>90</v>
      </c>
      <c r="J12" s="20">
        <v>15</v>
      </c>
      <c r="K12" s="20">
        <v>27</v>
      </c>
      <c r="L12" s="20">
        <v>10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f t="shared" si="0"/>
        <v>277</v>
      </c>
    </row>
    <row r="13" spans="1:56" s="6" customFormat="1" x14ac:dyDescent="0.25">
      <c r="A13" s="12">
        <v>7</v>
      </c>
      <c r="B13" s="13" t="s">
        <v>32</v>
      </c>
      <c r="C13" s="14" t="s">
        <v>1</v>
      </c>
      <c r="D13" s="14">
        <v>1</v>
      </c>
      <c r="E13" s="14">
        <v>0</v>
      </c>
      <c r="F13" s="14">
        <v>0</v>
      </c>
      <c r="G13" s="14">
        <v>0</v>
      </c>
      <c r="H13" s="14">
        <v>0</v>
      </c>
      <c r="I13" s="14">
        <v>29</v>
      </c>
      <c r="J13" s="14">
        <v>189</v>
      </c>
      <c r="K13" s="14">
        <v>45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f t="shared" si="0"/>
        <v>263</v>
      </c>
    </row>
    <row r="14" spans="1:56" s="5" customFormat="1" ht="15.75" thickBot="1" x14ac:dyDescent="0.3">
      <c r="A14" s="12">
        <v>8</v>
      </c>
      <c r="B14" s="13" t="s">
        <v>33</v>
      </c>
      <c r="C14" s="14" t="s">
        <v>0</v>
      </c>
      <c r="D14" s="14">
        <v>4</v>
      </c>
      <c r="E14" s="14">
        <v>0</v>
      </c>
      <c r="F14" s="14">
        <v>0</v>
      </c>
      <c r="G14" s="14">
        <v>0</v>
      </c>
      <c r="H14" s="14">
        <v>0</v>
      </c>
      <c r="I14" s="14">
        <f>88+44+34</f>
        <v>166</v>
      </c>
      <c r="J14" s="14">
        <v>50</v>
      </c>
      <c r="K14" s="14">
        <v>0</v>
      </c>
      <c r="L14" s="14">
        <v>0</v>
      </c>
      <c r="M14" s="14">
        <v>8</v>
      </c>
      <c r="N14" s="14">
        <v>10</v>
      </c>
      <c r="O14" s="14">
        <v>25</v>
      </c>
      <c r="P14" s="14">
        <v>0</v>
      </c>
      <c r="Q14" s="14">
        <v>0</v>
      </c>
      <c r="R14" s="14">
        <f t="shared" si="0"/>
        <v>259</v>
      </c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</row>
    <row r="15" spans="1:56" s="6" customFormat="1" x14ac:dyDescent="0.25">
      <c r="A15" s="12">
        <v>9</v>
      </c>
      <c r="B15" s="13" t="s">
        <v>34</v>
      </c>
      <c r="C15" s="14" t="s">
        <v>0</v>
      </c>
      <c r="D15" s="14">
        <v>4</v>
      </c>
      <c r="E15" s="14">
        <v>0</v>
      </c>
      <c r="F15" s="14">
        <v>0</v>
      </c>
      <c r="G15" s="14">
        <v>0</v>
      </c>
      <c r="H15" s="14">
        <v>0</v>
      </c>
      <c r="I15" s="14">
        <f>17+17+17+44</f>
        <v>95</v>
      </c>
      <c r="J15" s="14">
        <f>48+50</f>
        <v>98</v>
      </c>
      <c r="K15" s="14">
        <v>0</v>
      </c>
      <c r="L15" s="14">
        <v>0</v>
      </c>
      <c r="M15" s="14">
        <v>54</v>
      </c>
      <c r="N15" s="14">
        <v>0</v>
      </c>
      <c r="O15" s="14">
        <v>0</v>
      </c>
      <c r="P15" s="14">
        <v>0</v>
      </c>
      <c r="Q15" s="14">
        <v>0</v>
      </c>
      <c r="R15" s="14">
        <f t="shared" si="0"/>
        <v>247</v>
      </c>
    </row>
    <row r="16" spans="1:56" s="6" customFormat="1" ht="15.75" thickBot="1" x14ac:dyDescent="0.3">
      <c r="A16" s="15">
        <v>10</v>
      </c>
      <c r="B16" s="16" t="s">
        <v>35</v>
      </c>
      <c r="C16" s="17" t="s">
        <v>0</v>
      </c>
      <c r="D16" s="17">
        <v>3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f>18+40+35+51</f>
        <v>144</v>
      </c>
      <c r="K16" s="17">
        <f>30+15</f>
        <v>45</v>
      </c>
      <c r="L16" s="17">
        <v>5</v>
      </c>
      <c r="M16" s="17">
        <v>8</v>
      </c>
      <c r="N16" s="17">
        <f>13+2</f>
        <v>15</v>
      </c>
      <c r="O16" s="17">
        <v>20</v>
      </c>
      <c r="P16" s="17">
        <v>0</v>
      </c>
      <c r="Q16" s="17">
        <v>0</v>
      </c>
      <c r="R16" s="17">
        <f t="shared" si="0"/>
        <v>237</v>
      </c>
    </row>
    <row r="17" spans="1:56" s="6" customFormat="1" x14ac:dyDescent="0.25">
      <c r="A17" s="18">
        <v>11</v>
      </c>
      <c r="B17" s="19" t="s">
        <v>36</v>
      </c>
      <c r="C17" s="20" t="s">
        <v>1</v>
      </c>
      <c r="D17" s="20">
        <v>1</v>
      </c>
      <c r="E17" s="20">
        <v>0</v>
      </c>
      <c r="F17" s="20">
        <v>28</v>
      </c>
      <c r="G17" s="20">
        <v>85</v>
      </c>
      <c r="H17" s="20">
        <v>0</v>
      </c>
      <c r="I17" s="20">
        <v>86</v>
      </c>
      <c r="J17" s="20">
        <v>30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f t="shared" si="0"/>
        <v>229</v>
      </c>
    </row>
    <row r="18" spans="1:56" s="6" customFormat="1" x14ac:dyDescent="0.25">
      <c r="A18" s="12">
        <v>12</v>
      </c>
      <c r="B18" s="13" t="s">
        <v>37</v>
      </c>
      <c r="C18" s="14" t="s">
        <v>1</v>
      </c>
      <c r="D18" s="14">
        <v>1</v>
      </c>
      <c r="E18" s="14">
        <v>0</v>
      </c>
      <c r="F18" s="14">
        <v>0</v>
      </c>
      <c r="G18" s="14">
        <v>0</v>
      </c>
      <c r="H18" s="14">
        <v>100</v>
      </c>
      <c r="I18" s="14">
        <v>51</v>
      </c>
      <c r="J18" s="14">
        <v>63</v>
      </c>
      <c r="K18" s="14">
        <v>15</v>
      </c>
      <c r="L18" s="20">
        <v>0</v>
      </c>
      <c r="M18" s="14">
        <v>0</v>
      </c>
      <c r="N18" s="14">
        <v>0</v>
      </c>
      <c r="O18" s="20">
        <v>0</v>
      </c>
      <c r="P18" s="14">
        <v>0</v>
      </c>
      <c r="Q18" s="14">
        <v>0</v>
      </c>
      <c r="R18" s="14">
        <f t="shared" si="0"/>
        <v>229</v>
      </c>
    </row>
    <row r="19" spans="1:56" s="6" customFormat="1" x14ac:dyDescent="0.25">
      <c r="A19" s="12">
        <v>13</v>
      </c>
      <c r="B19" s="13" t="s">
        <v>38</v>
      </c>
      <c r="C19" s="14" t="s">
        <v>1</v>
      </c>
      <c r="D19" s="14">
        <v>2</v>
      </c>
      <c r="E19" s="14">
        <v>0</v>
      </c>
      <c r="F19" s="14">
        <v>0</v>
      </c>
      <c r="G19" s="14">
        <v>0</v>
      </c>
      <c r="H19" s="14">
        <v>0</v>
      </c>
      <c r="I19" s="14">
        <v>113</v>
      </c>
      <c r="J19" s="14">
        <v>72</v>
      </c>
      <c r="K19" s="14">
        <v>15</v>
      </c>
      <c r="L19" s="20">
        <v>0</v>
      </c>
      <c r="M19" s="14">
        <v>0</v>
      </c>
      <c r="N19" s="14">
        <v>25</v>
      </c>
      <c r="O19" s="20">
        <v>0</v>
      </c>
      <c r="P19" s="14">
        <v>0</v>
      </c>
      <c r="Q19" s="14">
        <v>0</v>
      </c>
      <c r="R19" s="14">
        <f t="shared" si="0"/>
        <v>225</v>
      </c>
    </row>
    <row r="20" spans="1:56" s="6" customFormat="1" x14ac:dyDescent="0.25">
      <c r="A20" s="12">
        <v>14</v>
      </c>
      <c r="B20" s="13" t="s">
        <v>39</v>
      </c>
      <c r="C20" s="14" t="s">
        <v>1</v>
      </c>
      <c r="D20" s="14">
        <v>1</v>
      </c>
      <c r="E20" s="14">
        <v>0</v>
      </c>
      <c r="F20" s="14">
        <v>0</v>
      </c>
      <c r="G20" s="14">
        <v>20</v>
      </c>
      <c r="H20" s="14">
        <v>0</v>
      </c>
      <c r="I20" s="14">
        <v>137</v>
      </c>
      <c r="J20" s="14">
        <v>30</v>
      </c>
      <c r="K20" s="14">
        <v>0</v>
      </c>
      <c r="L20" s="14">
        <v>15</v>
      </c>
      <c r="M20" s="14">
        <v>20</v>
      </c>
      <c r="N20" s="14">
        <v>0</v>
      </c>
      <c r="O20" s="20">
        <v>0</v>
      </c>
      <c r="P20" s="14">
        <v>0</v>
      </c>
      <c r="Q20" s="14">
        <v>0</v>
      </c>
      <c r="R20" s="14">
        <f t="shared" si="0"/>
        <v>222</v>
      </c>
    </row>
    <row r="21" spans="1:56" s="6" customFormat="1" x14ac:dyDescent="0.25">
      <c r="A21" s="12">
        <v>15</v>
      </c>
      <c r="B21" s="13" t="s">
        <v>40</v>
      </c>
      <c r="C21" s="14" t="s">
        <v>1</v>
      </c>
      <c r="D21" s="14">
        <v>2</v>
      </c>
      <c r="E21" s="14">
        <v>30</v>
      </c>
      <c r="F21" s="14">
        <v>0</v>
      </c>
      <c r="G21" s="14">
        <v>0</v>
      </c>
      <c r="H21" s="14">
        <v>35</v>
      </c>
      <c r="I21" s="14">
        <f>88+30+17</f>
        <v>135</v>
      </c>
      <c r="J21" s="14">
        <v>15</v>
      </c>
      <c r="K21" s="14">
        <v>0</v>
      </c>
      <c r="L21" s="14">
        <v>0</v>
      </c>
      <c r="M21" s="14">
        <v>0</v>
      </c>
      <c r="N21" s="14">
        <v>0</v>
      </c>
      <c r="O21" s="20">
        <v>0</v>
      </c>
      <c r="P21" s="14">
        <v>0</v>
      </c>
      <c r="Q21" s="14">
        <v>0</v>
      </c>
      <c r="R21" s="14">
        <f t="shared" si="0"/>
        <v>215</v>
      </c>
    </row>
    <row r="22" spans="1:56" s="6" customFormat="1" x14ac:dyDescent="0.25">
      <c r="A22" s="12">
        <v>16</v>
      </c>
      <c r="B22" s="13" t="s">
        <v>41</v>
      </c>
      <c r="C22" s="14" t="s">
        <v>1</v>
      </c>
      <c r="D22" s="14">
        <v>2</v>
      </c>
      <c r="E22" s="14">
        <v>30</v>
      </c>
      <c r="F22" s="14">
        <v>0</v>
      </c>
      <c r="G22" s="14">
        <v>0</v>
      </c>
      <c r="H22" s="14">
        <v>20</v>
      </c>
      <c r="I22" s="14">
        <v>107</v>
      </c>
      <c r="J22" s="14">
        <v>55</v>
      </c>
      <c r="K22" s="14">
        <v>0</v>
      </c>
      <c r="L22" s="14">
        <v>0</v>
      </c>
      <c r="M22" s="14">
        <v>0</v>
      </c>
      <c r="N22" s="14">
        <v>0</v>
      </c>
      <c r="O22" s="20">
        <v>0</v>
      </c>
      <c r="P22" s="14">
        <v>0</v>
      </c>
      <c r="Q22" s="14">
        <v>0</v>
      </c>
      <c r="R22" s="14">
        <f t="shared" si="0"/>
        <v>212</v>
      </c>
    </row>
    <row r="23" spans="1:56" s="6" customFormat="1" x14ac:dyDescent="0.25">
      <c r="A23" s="12">
        <v>17</v>
      </c>
      <c r="B23" s="13" t="s">
        <v>42</v>
      </c>
      <c r="C23" s="14" t="s">
        <v>0</v>
      </c>
      <c r="D23" s="14">
        <v>3</v>
      </c>
      <c r="E23" s="14">
        <v>30</v>
      </c>
      <c r="F23" s="14">
        <v>0</v>
      </c>
      <c r="G23" s="14">
        <v>13</v>
      </c>
      <c r="H23" s="14">
        <v>30</v>
      </c>
      <c r="I23" s="14">
        <v>0</v>
      </c>
      <c r="J23" s="14">
        <f>15+10+40+28+10</f>
        <v>103</v>
      </c>
      <c r="K23" s="14">
        <v>15</v>
      </c>
      <c r="L23" s="14">
        <v>0</v>
      </c>
      <c r="M23" s="14">
        <v>0</v>
      </c>
      <c r="N23" s="14">
        <v>0</v>
      </c>
      <c r="O23" s="14">
        <v>20</v>
      </c>
      <c r="P23" s="14">
        <v>0</v>
      </c>
      <c r="Q23" s="14">
        <v>0</v>
      </c>
      <c r="R23" s="14">
        <f t="shared" si="0"/>
        <v>211</v>
      </c>
    </row>
    <row r="24" spans="1:56" s="6" customFormat="1" x14ac:dyDescent="0.25">
      <c r="A24" s="12">
        <v>18</v>
      </c>
      <c r="B24" s="13" t="s">
        <v>43</v>
      </c>
      <c r="C24" s="14" t="s">
        <v>0</v>
      </c>
      <c r="D24" s="14">
        <v>4</v>
      </c>
      <c r="E24" s="14">
        <v>0</v>
      </c>
      <c r="F24" s="14">
        <v>0</v>
      </c>
      <c r="G24" s="14">
        <v>0</v>
      </c>
      <c r="H24" s="14">
        <v>0</v>
      </c>
      <c r="I24" s="14">
        <f>22+17+22+22+10+17</f>
        <v>110</v>
      </c>
      <c r="J24" s="14">
        <v>15</v>
      </c>
      <c r="K24" s="14">
        <v>0</v>
      </c>
      <c r="L24" s="14">
        <v>0</v>
      </c>
      <c r="M24" s="14">
        <v>0</v>
      </c>
      <c r="N24" s="14">
        <v>0</v>
      </c>
      <c r="O24" s="14">
        <v>45</v>
      </c>
      <c r="P24" s="14">
        <v>30</v>
      </c>
      <c r="Q24" s="14">
        <v>0</v>
      </c>
      <c r="R24" s="14">
        <f t="shared" si="0"/>
        <v>200</v>
      </c>
    </row>
    <row r="25" spans="1:56" s="6" customFormat="1" x14ac:dyDescent="0.25">
      <c r="A25" s="12">
        <v>19</v>
      </c>
      <c r="B25" s="13" t="s">
        <v>44</v>
      </c>
      <c r="C25" s="14" t="s">
        <v>0</v>
      </c>
      <c r="D25" s="14">
        <v>4</v>
      </c>
      <c r="E25" s="14">
        <v>0</v>
      </c>
      <c r="F25" s="14">
        <v>0</v>
      </c>
      <c r="G25" s="14">
        <v>25</v>
      </c>
      <c r="H25" s="14">
        <v>17</v>
      </c>
      <c r="I25" s="14">
        <v>134</v>
      </c>
      <c r="J25" s="14">
        <v>15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f t="shared" si="0"/>
        <v>191</v>
      </c>
    </row>
    <row r="26" spans="1:56" s="6" customFormat="1" x14ac:dyDescent="0.25">
      <c r="A26" s="12">
        <v>20</v>
      </c>
      <c r="B26" s="13" t="s">
        <v>45</v>
      </c>
      <c r="C26" s="14" t="s">
        <v>1</v>
      </c>
      <c r="D26" s="14">
        <v>2</v>
      </c>
      <c r="E26" s="14">
        <v>30</v>
      </c>
      <c r="F26" s="14">
        <v>0</v>
      </c>
      <c r="G26" s="14">
        <v>20</v>
      </c>
      <c r="H26" s="14">
        <v>0</v>
      </c>
      <c r="I26" s="14">
        <f>15+22+22+10+30+20</f>
        <v>119</v>
      </c>
      <c r="J26" s="14">
        <v>20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f t="shared" si="0"/>
        <v>189</v>
      </c>
    </row>
    <row r="27" spans="1:56" s="5" customFormat="1" ht="15.75" thickBot="1" x14ac:dyDescent="0.3">
      <c r="A27" s="12">
        <v>21</v>
      </c>
      <c r="B27" s="13" t="s">
        <v>46</v>
      </c>
      <c r="C27" s="14" t="s">
        <v>0</v>
      </c>
      <c r="D27" s="14">
        <v>4</v>
      </c>
      <c r="E27" s="14">
        <v>30</v>
      </c>
      <c r="F27" s="14">
        <v>0</v>
      </c>
      <c r="G27" s="14">
        <v>0</v>
      </c>
      <c r="H27" s="14">
        <v>0</v>
      </c>
      <c r="I27" s="14">
        <v>0</v>
      </c>
      <c r="J27" s="14">
        <v>76</v>
      </c>
      <c r="K27" s="14">
        <v>60</v>
      </c>
      <c r="L27" s="14">
        <v>16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f t="shared" si="0"/>
        <v>182</v>
      </c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</row>
    <row r="28" spans="1:56" s="6" customFormat="1" x14ac:dyDescent="0.25">
      <c r="A28" s="12">
        <v>22</v>
      </c>
      <c r="B28" s="13" t="s">
        <v>47</v>
      </c>
      <c r="C28" s="14" t="s">
        <v>0</v>
      </c>
      <c r="D28" s="14">
        <v>3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116</v>
      </c>
      <c r="K28" s="14">
        <v>60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f t="shared" si="0"/>
        <v>176</v>
      </c>
    </row>
    <row r="29" spans="1:56" s="6" customFormat="1" x14ac:dyDescent="0.25">
      <c r="A29" s="12">
        <v>23</v>
      </c>
      <c r="B29" s="13" t="s">
        <v>48</v>
      </c>
      <c r="C29" s="14" t="s">
        <v>1</v>
      </c>
      <c r="D29" s="14">
        <v>1</v>
      </c>
      <c r="E29" s="14">
        <v>0</v>
      </c>
      <c r="F29" s="14">
        <v>0</v>
      </c>
      <c r="G29" s="14">
        <v>60</v>
      </c>
      <c r="H29" s="14">
        <v>0</v>
      </c>
      <c r="I29" s="14">
        <v>98</v>
      </c>
      <c r="J29" s="14">
        <v>5</v>
      </c>
      <c r="K29" s="14">
        <v>0</v>
      </c>
      <c r="L29" s="14">
        <v>0</v>
      </c>
      <c r="M29" s="14">
        <v>0</v>
      </c>
      <c r="N29" s="14">
        <v>5</v>
      </c>
      <c r="O29" s="14">
        <v>0</v>
      </c>
      <c r="P29" s="14">
        <v>0</v>
      </c>
      <c r="Q29" s="14">
        <v>0</v>
      </c>
      <c r="R29" s="14">
        <f t="shared" si="0"/>
        <v>168</v>
      </c>
    </row>
    <row r="30" spans="1:56" s="6" customFormat="1" x14ac:dyDescent="0.25">
      <c r="A30" s="12">
        <v>24</v>
      </c>
      <c r="B30" s="13" t="s">
        <v>49</v>
      </c>
      <c r="C30" s="14" t="s">
        <v>0</v>
      </c>
      <c r="D30" s="14">
        <v>4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f>30+45+8+35</f>
        <v>118</v>
      </c>
      <c r="K30" s="14">
        <v>0</v>
      </c>
      <c r="L30" s="14">
        <v>48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f t="shared" si="0"/>
        <v>166</v>
      </c>
    </row>
    <row r="31" spans="1:56" s="6" customFormat="1" x14ac:dyDescent="0.25">
      <c r="A31" s="12">
        <v>25</v>
      </c>
      <c r="B31" s="13" t="s">
        <v>50</v>
      </c>
      <c r="C31" s="14" t="s">
        <v>0</v>
      </c>
      <c r="D31" s="14">
        <v>3</v>
      </c>
      <c r="E31" s="14">
        <v>0</v>
      </c>
      <c r="F31" s="14">
        <v>0</v>
      </c>
      <c r="G31" s="14">
        <v>0</v>
      </c>
      <c r="H31" s="14">
        <v>15</v>
      </c>
      <c r="I31" s="14">
        <v>0</v>
      </c>
      <c r="J31" s="14">
        <v>83</v>
      </c>
      <c r="K31" s="14">
        <v>45</v>
      </c>
      <c r="L31" s="14">
        <v>0</v>
      </c>
      <c r="M31" s="14">
        <v>0</v>
      </c>
      <c r="N31" s="14">
        <v>15</v>
      </c>
      <c r="O31" s="14">
        <v>5</v>
      </c>
      <c r="P31" s="14">
        <v>0</v>
      </c>
      <c r="Q31" s="14">
        <v>0</v>
      </c>
      <c r="R31" s="14">
        <f t="shared" si="0"/>
        <v>163</v>
      </c>
    </row>
    <row r="32" spans="1:56" s="6" customFormat="1" x14ac:dyDescent="0.25">
      <c r="A32" s="12">
        <v>26</v>
      </c>
      <c r="B32" s="13" t="s">
        <v>51</v>
      </c>
      <c r="C32" s="14" t="s">
        <v>1</v>
      </c>
      <c r="D32" s="14">
        <v>1</v>
      </c>
      <c r="E32" s="14">
        <v>0</v>
      </c>
      <c r="F32" s="14">
        <v>0</v>
      </c>
      <c r="G32" s="14">
        <v>0</v>
      </c>
      <c r="H32" s="14">
        <v>80</v>
      </c>
      <c r="I32" s="14">
        <v>36</v>
      </c>
      <c r="J32" s="14">
        <f>38</f>
        <v>38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f t="shared" si="0"/>
        <v>154</v>
      </c>
    </row>
    <row r="33" spans="1:56" s="4" customFormat="1" x14ac:dyDescent="0.25">
      <c r="A33" s="12">
        <v>27</v>
      </c>
      <c r="B33" s="13" t="s">
        <v>52</v>
      </c>
      <c r="C33" s="14" t="s">
        <v>0</v>
      </c>
      <c r="D33" s="14">
        <v>3</v>
      </c>
      <c r="E33" s="14">
        <v>30</v>
      </c>
      <c r="F33" s="14">
        <v>0</v>
      </c>
      <c r="G33" s="14">
        <v>0</v>
      </c>
      <c r="H33" s="14">
        <v>0</v>
      </c>
      <c r="I33" s="14">
        <f>64+5-13</f>
        <v>56</v>
      </c>
      <c r="J33" s="14">
        <f>10+5</f>
        <v>15</v>
      </c>
      <c r="K33" s="14">
        <v>15</v>
      </c>
      <c r="L33" s="14">
        <v>0</v>
      </c>
      <c r="M33" s="14">
        <v>0</v>
      </c>
      <c r="N33" s="14">
        <v>15</v>
      </c>
      <c r="O33" s="14">
        <v>10</v>
      </c>
      <c r="P33" s="14">
        <v>10</v>
      </c>
      <c r="Q33" s="14">
        <v>0</v>
      </c>
      <c r="R33" s="14">
        <f t="shared" si="0"/>
        <v>151</v>
      </c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</row>
    <row r="34" spans="1:56" s="7" customFormat="1" ht="15.75" thickBot="1" x14ac:dyDescent="0.3">
      <c r="A34" s="12">
        <v>28</v>
      </c>
      <c r="B34" s="13" t="s">
        <v>53</v>
      </c>
      <c r="C34" s="14" t="s">
        <v>0</v>
      </c>
      <c r="D34" s="14">
        <v>3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106</v>
      </c>
      <c r="K34" s="14">
        <v>45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f t="shared" si="0"/>
        <v>151</v>
      </c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</row>
    <row r="35" spans="1:56" x14ac:dyDescent="0.25">
      <c r="A35" s="12">
        <v>29</v>
      </c>
      <c r="B35" s="13" t="s">
        <v>54</v>
      </c>
      <c r="C35" s="14" t="s">
        <v>0</v>
      </c>
      <c r="D35" s="14">
        <v>3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f>120+10</f>
        <v>130</v>
      </c>
      <c r="K35" s="14">
        <v>0</v>
      </c>
      <c r="L35" s="14">
        <v>7</v>
      </c>
      <c r="M35" s="14">
        <v>0</v>
      </c>
      <c r="N35" s="14">
        <v>10</v>
      </c>
      <c r="O35" s="14">
        <v>0</v>
      </c>
      <c r="P35" s="14">
        <v>0</v>
      </c>
      <c r="Q35" s="14">
        <v>0</v>
      </c>
      <c r="R35" s="14">
        <f t="shared" si="0"/>
        <v>147</v>
      </c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</row>
    <row r="36" spans="1:56" s="3" customFormat="1" x14ac:dyDescent="0.25">
      <c r="A36" s="12">
        <v>30</v>
      </c>
      <c r="B36" s="21" t="s">
        <v>55</v>
      </c>
      <c r="C36" s="14" t="s">
        <v>0</v>
      </c>
      <c r="D36" s="14">
        <v>4</v>
      </c>
      <c r="E36" s="14">
        <v>30</v>
      </c>
      <c r="F36" s="14">
        <v>0</v>
      </c>
      <c r="G36" s="14">
        <v>0</v>
      </c>
      <c r="H36" s="14">
        <v>0</v>
      </c>
      <c r="I36" s="14">
        <f>44+17</f>
        <v>61</v>
      </c>
      <c r="J36" s="14">
        <v>25</v>
      </c>
      <c r="K36" s="14">
        <v>0</v>
      </c>
      <c r="L36" s="14">
        <v>0</v>
      </c>
      <c r="M36" s="14">
        <v>0</v>
      </c>
      <c r="N36" s="14">
        <v>0</v>
      </c>
      <c r="O36" s="14">
        <v>30</v>
      </c>
      <c r="P36" s="14">
        <v>0</v>
      </c>
      <c r="Q36" s="14">
        <v>0</v>
      </c>
      <c r="R36" s="14">
        <f t="shared" si="0"/>
        <v>146</v>
      </c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</row>
    <row r="37" spans="1:56" x14ac:dyDescent="0.25">
      <c r="A37" s="12">
        <v>31</v>
      </c>
      <c r="B37" s="13" t="s">
        <v>56</v>
      </c>
      <c r="C37" s="14" t="s">
        <v>0</v>
      </c>
      <c r="D37" s="14">
        <v>4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45</v>
      </c>
      <c r="K37" s="14">
        <v>0</v>
      </c>
      <c r="L37" s="14">
        <v>82</v>
      </c>
      <c r="M37" s="14">
        <v>18</v>
      </c>
      <c r="N37" s="14">
        <v>0</v>
      </c>
      <c r="O37" s="14">
        <v>0</v>
      </c>
      <c r="P37" s="14">
        <v>0</v>
      </c>
      <c r="Q37" s="14">
        <v>0</v>
      </c>
      <c r="R37" s="14">
        <f t="shared" si="0"/>
        <v>145</v>
      </c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</row>
    <row r="38" spans="1:56" s="5" customFormat="1" ht="15.75" thickBot="1" x14ac:dyDescent="0.3">
      <c r="A38" s="12">
        <v>32</v>
      </c>
      <c r="B38" s="13" t="s">
        <v>57</v>
      </c>
      <c r="C38" s="14" t="s">
        <v>0</v>
      </c>
      <c r="D38" s="14">
        <v>1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84</v>
      </c>
      <c r="K38" s="14">
        <v>60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f t="shared" si="0"/>
        <v>144</v>
      </c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</row>
    <row r="39" spans="1:56" s="4" customFormat="1" x14ac:dyDescent="0.25">
      <c r="A39" s="12">
        <v>33</v>
      </c>
      <c r="B39" s="13" t="s">
        <v>58</v>
      </c>
      <c r="C39" s="14" t="s">
        <v>0</v>
      </c>
      <c r="D39" s="14">
        <v>3</v>
      </c>
      <c r="E39" s="14">
        <v>30</v>
      </c>
      <c r="F39" s="14">
        <v>0</v>
      </c>
      <c r="G39" s="14">
        <v>0</v>
      </c>
      <c r="H39" s="14">
        <v>0</v>
      </c>
      <c r="I39" s="14">
        <v>22</v>
      </c>
      <c r="J39" s="14">
        <v>13</v>
      </c>
      <c r="K39" s="14">
        <v>30</v>
      </c>
      <c r="L39" s="14">
        <v>15</v>
      </c>
      <c r="M39" s="14">
        <v>12</v>
      </c>
      <c r="N39" s="14">
        <v>20</v>
      </c>
      <c r="O39" s="14">
        <v>0</v>
      </c>
      <c r="P39" s="14">
        <v>0</v>
      </c>
      <c r="Q39" s="14">
        <v>0</v>
      </c>
      <c r="R39" s="14">
        <f t="shared" ref="R39:R54" si="1">SUM(E39:Q39)</f>
        <v>142</v>
      </c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</row>
    <row r="40" spans="1:56" x14ac:dyDescent="0.25">
      <c r="A40" s="12">
        <v>34</v>
      </c>
      <c r="B40" s="13" t="s">
        <v>59</v>
      </c>
      <c r="C40" s="14" t="s">
        <v>0</v>
      </c>
      <c r="D40" s="14">
        <v>4</v>
      </c>
      <c r="E40" s="14">
        <v>0</v>
      </c>
      <c r="F40" s="14">
        <v>0</v>
      </c>
      <c r="G40" s="14">
        <v>0</v>
      </c>
      <c r="H40" s="14">
        <v>0</v>
      </c>
      <c r="I40" s="14">
        <v>44</v>
      </c>
      <c r="J40" s="14">
        <v>57</v>
      </c>
      <c r="K40" s="14">
        <v>30</v>
      </c>
      <c r="L40" s="14">
        <v>8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f t="shared" si="1"/>
        <v>139</v>
      </c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</row>
    <row r="41" spans="1:56" x14ac:dyDescent="0.25">
      <c r="A41" s="12">
        <v>35</v>
      </c>
      <c r="B41" s="13" t="s">
        <v>60</v>
      </c>
      <c r="C41" s="14" t="s">
        <v>1</v>
      </c>
      <c r="D41" s="14">
        <v>1</v>
      </c>
      <c r="E41" s="14">
        <v>0</v>
      </c>
      <c r="F41" s="14">
        <v>0</v>
      </c>
      <c r="G41" s="14">
        <v>0</v>
      </c>
      <c r="H41" s="14">
        <v>0</v>
      </c>
      <c r="I41" s="14">
        <v>132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f t="shared" si="1"/>
        <v>132</v>
      </c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</row>
    <row r="42" spans="1:56" x14ac:dyDescent="0.25">
      <c r="A42" s="12">
        <v>36</v>
      </c>
      <c r="B42" s="13" t="s">
        <v>61</v>
      </c>
      <c r="C42" s="14" t="s">
        <v>0</v>
      </c>
      <c r="D42" s="14">
        <v>4</v>
      </c>
      <c r="E42" s="14">
        <v>0</v>
      </c>
      <c r="F42" s="14">
        <v>0</v>
      </c>
      <c r="G42" s="14">
        <v>0</v>
      </c>
      <c r="H42" s="14">
        <v>20</v>
      </c>
      <c r="I42" s="14">
        <v>51</v>
      </c>
      <c r="J42" s="14">
        <v>59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f t="shared" si="1"/>
        <v>130</v>
      </c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</row>
    <row r="43" spans="1:56" x14ac:dyDescent="0.25">
      <c r="A43" s="12">
        <v>37</v>
      </c>
      <c r="B43" s="13" t="s">
        <v>62</v>
      </c>
      <c r="C43" s="14" t="s">
        <v>0</v>
      </c>
      <c r="D43" s="14">
        <v>4</v>
      </c>
      <c r="E43" s="14">
        <v>0</v>
      </c>
      <c r="F43" s="14">
        <v>0</v>
      </c>
      <c r="G43" s="14">
        <v>0</v>
      </c>
      <c r="H43" s="14">
        <v>0</v>
      </c>
      <c r="I43" s="14">
        <f>17+17+17+17</f>
        <v>68</v>
      </c>
      <c r="J43" s="14">
        <v>15</v>
      </c>
      <c r="K43" s="14">
        <v>0</v>
      </c>
      <c r="L43" s="14">
        <v>15</v>
      </c>
      <c r="M43" s="14">
        <v>30</v>
      </c>
      <c r="N43" s="14">
        <v>0</v>
      </c>
      <c r="O43" s="14">
        <v>0</v>
      </c>
      <c r="P43" s="14">
        <v>0</v>
      </c>
      <c r="Q43" s="14">
        <v>0</v>
      </c>
      <c r="R43" s="14">
        <f t="shared" si="1"/>
        <v>128</v>
      </c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</row>
    <row r="44" spans="1:56" ht="15.75" thickBot="1" x14ac:dyDescent="0.3">
      <c r="A44" s="15">
        <v>38</v>
      </c>
      <c r="B44" s="16" t="s">
        <v>63</v>
      </c>
      <c r="C44" s="17" t="s">
        <v>0</v>
      </c>
      <c r="D44" s="17">
        <v>4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100</v>
      </c>
      <c r="K44" s="17">
        <v>0</v>
      </c>
      <c r="L44" s="17">
        <v>0</v>
      </c>
      <c r="M44" s="17">
        <v>0</v>
      </c>
      <c r="N44" s="17">
        <v>20</v>
      </c>
      <c r="O44" s="17">
        <v>0</v>
      </c>
      <c r="P44" s="17">
        <v>0</v>
      </c>
      <c r="Q44" s="17">
        <v>0</v>
      </c>
      <c r="R44" s="17">
        <f t="shared" si="1"/>
        <v>120</v>
      </c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</row>
    <row r="45" spans="1:56" x14ac:dyDescent="0.25">
      <c r="A45" s="18">
        <v>39</v>
      </c>
      <c r="B45" s="19" t="s">
        <v>64</v>
      </c>
      <c r="C45" s="20" t="s">
        <v>1</v>
      </c>
      <c r="D45" s="20">
        <v>1</v>
      </c>
      <c r="E45" s="20">
        <v>0</v>
      </c>
      <c r="F45" s="20">
        <v>0</v>
      </c>
      <c r="G45" s="20">
        <v>0</v>
      </c>
      <c r="H45" s="20">
        <v>20</v>
      </c>
      <c r="I45" s="20">
        <v>0</v>
      </c>
      <c r="J45" s="20">
        <v>73</v>
      </c>
      <c r="K45" s="20">
        <v>15</v>
      </c>
      <c r="L45" s="20">
        <v>8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f t="shared" si="1"/>
        <v>116</v>
      </c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</row>
    <row r="46" spans="1:56" x14ac:dyDescent="0.25">
      <c r="A46" s="12">
        <v>40</v>
      </c>
      <c r="B46" s="13" t="s">
        <v>65</v>
      </c>
      <c r="C46" s="14" t="s">
        <v>1</v>
      </c>
      <c r="D46" s="14">
        <v>1</v>
      </c>
      <c r="E46" s="14">
        <v>0</v>
      </c>
      <c r="F46" s="14">
        <v>0</v>
      </c>
      <c r="G46" s="14">
        <v>20</v>
      </c>
      <c r="H46" s="14">
        <v>0</v>
      </c>
      <c r="I46" s="14">
        <v>95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f t="shared" si="1"/>
        <v>115</v>
      </c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</row>
    <row r="47" spans="1:56" x14ac:dyDescent="0.25">
      <c r="A47" s="12">
        <v>41</v>
      </c>
      <c r="B47" s="13" t="s">
        <v>66</v>
      </c>
      <c r="C47" s="14" t="s">
        <v>1</v>
      </c>
      <c r="D47" s="14">
        <v>1</v>
      </c>
      <c r="E47" s="14">
        <v>0</v>
      </c>
      <c r="F47" s="14">
        <v>0</v>
      </c>
      <c r="G47" s="14">
        <v>0</v>
      </c>
      <c r="H47" s="14">
        <v>20</v>
      </c>
      <c r="I47" s="14">
        <v>54</v>
      </c>
      <c r="J47" s="14">
        <v>25</v>
      </c>
      <c r="K47" s="14">
        <v>15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f t="shared" si="1"/>
        <v>114</v>
      </c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</row>
    <row r="48" spans="1:56" x14ac:dyDescent="0.25">
      <c r="A48" s="12">
        <v>42</v>
      </c>
      <c r="B48" s="13" t="s">
        <v>67</v>
      </c>
      <c r="C48" s="14" t="s">
        <v>1</v>
      </c>
      <c r="D48" s="14">
        <v>1</v>
      </c>
      <c r="E48" s="14">
        <v>0</v>
      </c>
      <c r="F48" s="14">
        <v>0</v>
      </c>
      <c r="G48" s="14">
        <v>0</v>
      </c>
      <c r="H48" s="14">
        <v>20</v>
      </c>
      <c r="I48" s="14">
        <v>32</v>
      </c>
      <c r="J48" s="14">
        <v>35</v>
      </c>
      <c r="K48" s="14">
        <v>0</v>
      </c>
      <c r="L48" s="14">
        <v>0</v>
      </c>
      <c r="M48" s="14">
        <v>0</v>
      </c>
      <c r="N48" s="14">
        <v>0</v>
      </c>
      <c r="O48" s="14">
        <v>5</v>
      </c>
      <c r="P48" s="14">
        <v>20</v>
      </c>
      <c r="Q48" s="14">
        <v>0</v>
      </c>
      <c r="R48" s="14">
        <f t="shared" si="1"/>
        <v>112</v>
      </c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</row>
    <row r="49" spans="1:38" ht="15.75" thickBot="1" x14ac:dyDescent="0.3">
      <c r="A49" s="15">
        <v>43</v>
      </c>
      <c r="B49" s="16" t="s">
        <v>68</v>
      </c>
      <c r="C49" s="17" t="s">
        <v>0</v>
      </c>
      <c r="D49" s="17">
        <v>4</v>
      </c>
      <c r="E49" s="17">
        <v>0</v>
      </c>
      <c r="F49" s="17">
        <v>0</v>
      </c>
      <c r="G49" s="17">
        <v>0</v>
      </c>
      <c r="H49" s="17">
        <v>0</v>
      </c>
      <c r="I49" s="17">
        <v>48</v>
      </c>
      <c r="J49" s="17">
        <v>25</v>
      </c>
      <c r="K49" s="17">
        <v>0</v>
      </c>
      <c r="L49" s="17">
        <v>30</v>
      </c>
      <c r="M49" s="17">
        <v>4</v>
      </c>
      <c r="N49" s="17">
        <v>0</v>
      </c>
      <c r="O49" s="17">
        <v>0</v>
      </c>
      <c r="P49" s="17">
        <v>0</v>
      </c>
      <c r="Q49" s="17">
        <v>0</v>
      </c>
      <c r="R49" s="17">
        <f t="shared" si="1"/>
        <v>107</v>
      </c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</row>
    <row r="50" spans="1:38" x14ac:dyDescent="0.25">
      <c r="A50" s="18">
        <v>44</v>
      </c>
      <c r="B50" s="19" t="s">
        <v>69</v>
      </c>
      <c r="C50" s="20" t="s">
        <v>0</v>
      </c>
      <c r="D50" s="20">
        <v>2</v>
      </c>
      <c r="E50" s="20">
        <v>30</v>
      </c>
      <c r="F50" s="20">
        <v>0</v>
      </c>
      <c r="G50" s="20">
        <v>0</v>
      </c>
      <c r="H50" s="20">
        <v>0</v>
      </c>
      <c r="I50" s="20">
        <v>0</v>
      </c>
      <c r="J50" s="20">
        <v>36</v>
      </c>
      <c r="K50" s="20">
        <v>0</v>
      </c>
      <c r="L50" s="20">
        <v>7</v>
      </c>
      <c r="M50" s="20">
        <v>4</v>
      </c>
      <c r="N50" s="20">
        <v>30</v>
      </c>
      <c r="O50" s="20">
        <v>0</v>
      </c>
      <c r="P50" s="20">
        <v>0</v>
      </c>
      <c r="Q50" s="20">
        <v>0</v>
      </c>
      <c r="R50" s="20">
        <f t="shared" si="1"/>
        <v>107</v>
      </c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</row>
    <row r="51" spans="1:38" x14ac:dyDescent="0.25">
      <c r="A51" s="12">
        <v>45</v>
      </c>
      <c r="B51" s="13" t="s">
        <v>70</v>
      </c>
      <c r="C51" s="14" t="s">
        <v>1</v>
      </c>
      <c r="D51" s="14">
        <v>1</v>
      </c>
      <c r="E51" s="14">
        <v>0</v>
      </c>
      <c r="F51" s="14">
        <v>0</v>
      </c>
      <c r="G51" s="14">
        <v>0</v>
      </c>
      <c r="H51" s="14">
        <v>20</v>
      </c>
      <c r="I51" s="14">
        <v>66</v>
      </c>
      <c r="J51" s="14">
        <v>20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f t="shared" si="1"/>
        <v>106</v>
      </c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</row>
    <row r="52" spans="1:38" x14ac:dyDescent="0.25">
      <c r="A52" s="12">
        <v>46</v>
      </c>
      <c r="B52" s="13" t="s">
        <v>71</v>
      </c>
      <c r="C52" s="14" t="s">
        <v>0</v>
      </c>
      <c r="D52" s="14">
        <v>4</v>
      </c>
      <c r="E52" s="14">
        <v>0</v>
      </c>
      <c r="F52" s="14">
        <v>0</v>
      </c>
      <c r="G52" s="14">
        <v>0</v>
      </c>
      <c r="H52" s="14">
        <v>40</v>
      </c>
      <c r="I52" s="14">
        <v>30</v>
      </c>
      <c r="J52" s="14">
        <v>35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f t="shared" si="1"/>
        <v>105</v>
      </c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</row>
    <row r="53" spans="1:38" x14ac:dyDescent="0.25">
      <c r="A53" s="12">
        <v>47</v>
      </c>
      <c r="B53" s="13" t="s">
        <v>72</v>
      </c>
      <c r="C53" s="14" t="s">
        <v>1</v>
      </c>
      <c r="D53" s="14">
        <v>2</v>
      </c>
      <c r="E53" s="14">
        <v>0</v>
      </c>
      <c r="F53" s="14">
        <v>0</v>
      </c>
      <c r="G53" s="14">
        <v>25</v>
      </c>
      <c r="H53" s="14">
        <v>0</v>
      </c>
      <c r="I53" s="14">
        <v>58</v>
      </c>
      <c r="J53" s="14">
        <v>20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f t="shared" si="1"/>
        <v>103</v>
      </c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</row>
    <row r="54" spans="1:38" ht="15.75" thickBot="1" x14ac:dyDescent="0.3">
      <c r="A54" s="15">
        <v>48</v>
      </c>
      <c r="B54" s="16" t="s">
        <v>73</v>
      </c>
      <c r="C54" s="17" t="s">
        <v>0</v>
      </c>
      <c r="D54" s="17">
        <v>4</v>
      </c>
      <c r="E54" s="17">
        <v>30</v>
      </c>
      <c r="F54" s="17">
        <v>0</v>
      </c>
      <c r="G54" s="17">
        <v>0</v>
      </c>
      <c r="H54" s="17">
        <v>40</v>
      </c>
      <c r="I54" s="17">
        <v>0</v>
      </c>
      <c r="J54" s="17">
        <v>15</v>
      </c>
      <c r="K54" s="17">
        <v>0</v>
      </c>
      <c r="L54" s="17">
        <v>7</v>
      </c>
      <c r="M54" s="17">
        <v>0</v>
      </c>
      <c r="N54" s="17">
        <v>0</v>
      </c>
      <c r="O54" s="17">
        <v>5</v>
      </c>
      <c r="P54" s="17">
        <v>0</v>
      </c>
      <c r="Q54" s="17">
        <v>0</v>
      </c>
      <c r="R54" s="17">
        <f t="shared" si="1"/>
        <v>97</v>
      </c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</row>
    <row r="55" spans="1:38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</row>
    <row r="56" spans="1:38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</row>
    <row r="57" spans="1:38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</row>
    <row r="58" spans="1:38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</row>
    <row r="59" spans="1:38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</row>
    <row r="60" spans="1:38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</row>
    <row r="61" spans="1:38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</row>
    <row r="62" spans="1:38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</row>
    <row r="63" spans="1:38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</row>
    <row r="64" spans="1:38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</row>
    <row r="65" spans="1:38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</row>
    <row r="66" spans="1:38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</row>
    <row r="67" spans="1:38" x14ac:dyDescent="0.25">
      <c r="C67" s="1"/>
    </row>
    <row r="68" spans="1:38" x14ac:dyDescent="0.25">
      <c r="C68" s="1"/>
    </row>
    <row r="69" spans="1:38" x14ac:dyDescent="0.25">
      <c r="C69" s="1"/>
    </row>
  </sheetData>
  <mergeCells count="25">
    <mergeCell ref="A6:R6"/>
    <mergeCell ref="R1:R5"/>
    <mergeCell ref="Q4:Q5"/>
    <mergeCell ref="P4:P5"/>
    <mergeCell ref="O4:O5"/>
    <mergeCell ref="N4:N5"/>
    <mergeCell ref="M4:M5"/>
    <mergeCell ref="H4:H5"/>
    <mergeCell ref="I4:I5"/>
    <mergeCell ref="J2:K3"/>
    <mergeCell ref="A1:A5"/>
    <mergeCell ref="B1:B5"/>
    <mergeCell ref="C1:C5"/>
    <mergeCell ref="D1:D5"/>
    <mergeCell ref="E1:Q1"/>
    <mergeCell ref="L2:N3"/>
    <mergeCell ref="O2:Q3"/>
    <mergeCell ref="L4:L5"/>
    <mergeCell ref="K4:K5"/>
    <mergeCell ref="J4:J5"/>
    <mergeCell ref="E2:G3"/>
    <mergeCell ref="H2:I3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Arina</dc:creator>
  <cp:lastModifiedBy>v.fedorov</cp:lastModifiedBy>
  <dcterms:created xsi:type="dcterms:W3CDTF">2018-03-20T19:08:20Z</dcterms:created>
  <dcterms:modified xsi:type="dcterms:W3CDTF">2019-04-11T11:58:55Z</dcterms:modified>
</cp:coreProperties>
</file>